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User Files\Desktop\Робоча 1\ВС000\490-499\497.2\Маст. Д\"/>
    </mc:Choice>
  </mc:AlternateContent>
  <xr:revisionPtr revIDLastSave="0" documentId="13_ncr:1_{61878F0E-0D55-49E3-B119-0686621EBB33}" xr6:coauthVersionLast="45" xr6:coauthVersionMax="47" xr10:uidLastSave="{00000000-0000-0000-0000-000000000000}"/>
  <bookViews>
    <workbookView xWindow="1170" yWindow="1170" windowWidth="12630" windowHeight="9585" xr2:uid="{00000000-000D-0000-FFFF-FFFF00000000}"/>
  </bookViews>
  <sheets>
    <sheet name="КП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 localSheetId="0">#REF!</definedName>
    <definedName name="___xlnm.Print_Area">#REF!</definedName>
    <definedName name="___xlnm_Print_Area" localSheetId="0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 localSheetId="0">#REF!</definedName>
    <definedName name="__xlnm.Print_Area">#REF!</definedName>
    <definedName name="_1_Excel_BuiltIn_Print_Area_4_1" localSheetId="0">[1]ПРОЦЕНТОВАНИЕ!#REF!</definedName>
    <definedName name="_1_Excel_BuiltIn_Print_Area_4_1">[1]ПРОЦЕНТОВАНИЕ!#REF!</definedName>
    <definedName name="_4Excel_BuiltIn_Print_Area_4_1">NA()</definedName>
    <definedName name="_xlnm._FilterDatabase" localSheetId="0" hidden="1">КП!$A$6:$F$130</definedName>
    <definedName name="Climaflex" localSheetId="0">[2]Опалення!#REF!</definedName>
    <definedName name="Climaflex">[2]Опалення!#REF!</definedName>
    <definedName name="co" localSheetId="0">#REF!</definedName>
    <definedName name="co">#REF!</definedName>
    <definedName name="dtghdhdfh">ROUND("#ref!"*"#ref!",2)</definedName>
    <definedName name="Excel_BuiltIn__FilterDatabase">[3]ПРОЦЕНТОВАНИЕ!#REF!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_1" localSheetId="0">[3]ПРОЦЕНТОВАНИЕ!#REF!</definedName>
    <definedName name="Excel_BuiltIn_Print_Area_4_1">[3]ПРОЦЕНТОВАНИЕ!#REF!</definedName>
    <definedName name="honeywell" localSheetId="0">[2]Опалення!#REF!</definedName>
    <definedName name="honeywell">[2]Опалення!#REF!</definedName>
    <definedName name="hth" localSheetId="0">#REF!</definedName>
    <definedName name="hth">#REF!</definedName>
    <definedName name="Lowara" localSheetId="0">'[2]ВК+ВКН'!#REF!</definedName>
    <definedName name="Lowara">'[2]ВК+ВКН'!#REF!</definedName>
    <definedName name="materials" localSheetId="0">#REF!</definedName>
    <definedName name="materials">#REF!</definedName>
    <definedName name="Ostendorf" localSheetId="0">'[2]ВК+ВКН'!#REF!</definedName>
    <definedName name="Ostendorf">'[2]ВК+ВКН'!#REF!</definedName>
    <definedName name="qwe" localSheetId="0">#REF!</definedName>
    <definedName name="qwe">#REF!</definedName>
    <definedName name="Rehau" localSheetId="0">[2]Опалення!#REF!</definedName>
    <definedName name="Rehau">[2]Опалення!#REF!</definedName>
    <definedName name="rownum" localSheetId="0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Valtec">[2]Опалення!#REF!</definedName>
    <definedName name="work" localSheetId="0">#REF!</definedName>
    <definedName name="work">#REF!</definedName>
    <definedName name="АВР" localSheetId="0">[3]ПРОЦЕНТОВАНИЕ!#REF!</definedName>
    <definedName name="АВР">[3]ПРОЦЕНТОВАНИЕ!#REF!</definedName>
    <definedName name="аенор" localSheetId="0">#REF!</definedName>
    <definedName name="аенор">#REF!</definedName>
    <definedName name="али" localSheetId="0">#REF!</definedName>
    <definedName name="али">#REF!</definedName>
    <definedName name="Арматура" localSheetId="0">[2]Опалення!#REF!</definedName>
    <definedName name="Арматура">[2]Опалення!#REF!</definedName>
    <definedName name="б">'[4]Порівн ПЗН_4 (2)'!$O$2</definedName>
    <definedName name="ва" localSheetId="0">#REF!</definedName>
    <definedName name="ва">#REF!</definedName>
    <definedName name="ваваимява" localSheetId="0">#REF!</definedName>
    <definedName name="ваваимява">#REF!</definedName>
    <definedName name="Валюта">#REF!</definedName>
    <definedName name="варніек" localSheetId="0">#REF!</definedName>
    <definedName name="варніек">#REF!</definedName>
    <definedName name="ВВВВ">#REF!</definedName>
    <definedName name="ВР">'[5]ВР_12.2018'!$B$15:$B$52</definedName>
    <definedName name="Всего" localSheetId="0">#REF!</definedName>
    <definedName name="Всего">#REF!</definedName>
    <definedName name="ДЦ">#REF!</definedName>
    <definedName name="ДЦ_10.10.2025">#REF!</definedName>
    <definedName name="ДЦ_10.10.25">#REF!</definedName>
    <definedName name="дц_10_10">#REF!</definedName>
    <definedName name="дц_10_10_25">#REF!</definedName>
    <definedName name="ДЦ_кориг_10.10.25">#REF!</definedName>
    <definedName name="Дым_еств" localSheetId="0">#REF!</definedName>
    <definedName name="Дым_еств">#REF!</definedName>
    <definedName name="еарар" localSheetId="0">#REF!</definedName>
    <definedName name="еарар">#REF!</definedName>
    <definedName name="Еденица">#REF!</definedName>
    <definedName name="еденицы_измерения">#REF!</definedName>
    <definedName name="Електрообігрів">#REF!</definedName>
    <definedName name="ж">#REF!</definedName>
    <definedName name="з">'[4]Порівн ПЗН_4 (2)'!$R$2</definedName>
    <definedName name="итог" localSheetId="0">#REF!</definedName>
    <definedName name="итог">#REF!</definedName>
    <definedName name="йц" localSheetId="0">#REF!</definedName>
    <definedName name="йц">#REF!</definedName>
    <definedName name="К_знижки" localSheetId="0">[2]Опалення!#REF!</definedName>
    <definedName name="К_знижки">[2]Опалення!#REF!</definedName>
    <definedName name="Кориг_10.10.25">#REF!</definedName>
    <definedName name="кровля" localSheetId="0">#REF!</definedName>
    <definedName name="кровля">#REF!</definedName>
    <definedName name="Курс_долар" localSheetId="0">[2]Опалення!#REF!</definedName>
    <definedName name="Курс_долар">[2]Опалення!#REF!</definedName>
    <definedName name="Курс_євро" localSheetId="0">[2]Опалення!#REF!</definedName>
    <definedName name="Курс_євро">[2]Опалення!#REF!</definedName>
    <definedName name="Материал" hidden="1">'[6]Сводная по мат-лам'!$B$5:$B$74</definedName>
    <definedName name="матеріали">'[7]матер-ли'!$B$6:$B$244</definedName>
    <definedName name="матеркладка" hidden="1">'[8]ИВР акту 74'!$B$15:$B$52</definedName>
    <definedName name="мм" localSheetId="0">#REF!</definedName>
    <definedName name="мм">#REF!</definedName>
    <definedName name="Монтаж_вентиляции">#REF!</definedName>
    <definedName name="Монтаж_отопления">#REF!</definedName>
    <definedName name="Назва_матеріалу">'[9]Відомість ресурсів'!$B$2:$B$46</definedName>
    <definedName name="Назваматер" hidden="1">'[10]Сводная по арматуре'!$B$5:$B$50</definedName>
    <definedName name="_xlnm.Print_Area" localSheetId="0">КП!$A$1:$F$132</definedName>
    <definedName name="Опалювальн_прилади" localSheetId="0">[2]Опалення!#REF!</definedName>
    <definedName name="Опалювальн_прилади">[2]Опалення!#REF!</definedName>
    <definedName name="ПДВ">#REF!</definedName>
    <definedName name="приямки15.10.2025">#REF!</definedName>
    <definedName name="Пусконаладка" localSheetId="0">#REF!</definedName>
    <definedName name="Пусконаладка">#REF!</definedName>
    <definedName name="р.3" localSheetId="0">#REF!</definedName>
    <definedName name="р.3">#REF!</definedName>
    <definedName name="р.5" localSheetId="0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ЦЕНА">#REF!</definedName>
    <definedName name="цены_вентиляция">#REF!</definedName>
    <definedName name="цены_отопления">#REF!</definedName>
    <definedName name="щ">#REF!</definedName>
    <definedName name="явапияваи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3" i="14" l="1"/>
  <c r="F125" i="14" l="1"/>
  <c r="F123" i="14"/>
  <c r="F122" i="14"/>
  <c r="D121" i="14"/>
  <c r="F121" i="14" s="1"/>
  <c r="D120" i="14"/>
  <c r="F120" i="14" s="1"/>
  <c r="D119" i="14"/>
  <c r="D118" i="14"/>
  <c r="F117" i="14"/>
  <c r="D114" i="14"/>
  <c r="D113" i="14"/>
  <c r="D112" i="14"/>
  <c r="D111" i="14"/>
  <c r="F110" i="14"/>
  <c r="D107" i="14"/>
  <c r="F106" i="14"/>
  <c r="D104" i="14"/>
  <c r="D103" i="14"/>
  <c r="D102" i="14"/>
  <c r="F101" i="14"/>
  <c r="D98" i="14"/>
  <c r="D97" i="14"/>
  <c r="F96" i="14"/>
  <c r="F93" i="14"/>
  <c r="F90" i="14"/>
  <c r="D84" i="14"/>
  <c r="F84" i="14" s="1"/>
  <c r="F83" i="14"/>
  <c r="F73" i="14"/>
  <c r="A66" i="14"/>
  <c r="A69" i="14" s="1"/>
  <c r="A70" i="14" s="1"/>
  <c r="F60" i="14"/>
  <c r="D58" i="14"/>
  <c r="F58" i="14" s="1"/>
  <c r="D57" i="14"/>
  <c r="D56" i="14"/>
  <c r="F55" i="14"/>
  <c r="D52" i="14"/>
  <c r="F52" i="14" s="1"/>
  <c r="D51" i="14"/>
  <c r="D50" i="14"/>
  <c r="F50" i="14" s="1"/>
  <c r="D49" i="14"/>
  <c r="F48" i="14"/>
  <c r="F45" i="14"/>
  <c r="F42" i="14"/>
  <c r="D40" i="14"/>
  <c r="D36" i="14"/>
  <c r="F35" i="14"/>
  <c r="F25" i="14"/>
  <c r="D20" i="14"/>
  <c r="F20" i="14" s="1"/>
  <c r="D16" i="14"/>
  <c r="D15" i="14"/>
  <c r="F15" i="14" s="1"/>
  <c r="F14" i="14"/>
  <c r="A11" i="14"/>
  <c r="A14" i="14" s="1"/>
  <c r="A15" i="14" s="1"/>
  <c r="F19" i="14" l="1"/>
  <c r="D22" i="14"/>
  <c r="D23" i="14"/>
  <c r="A16" i="14"/>
  <c r="A19" i="14" s="1"/>
  <c r="A20" i="14" s="1"/>
  <c r="A21" i="14" s="1"/>
  <c r="A22" i="14" s="1"/>
  <c r="A23" i="14" s="1"/>
  <c r="A27" i="14" s="1"/>
  <c r="A28" i="14" s="1"/>
  <c r="A31" i="14" s="1"/>
  <c r="A32" i="14" s="1"/>
  <c r="A35" i="14" s="1"/>
  <c r="A36" i="14" s="1"/>
  <c r="A39" i="14" s="1"/>
  <c r="A40" i="14" s="1"/>
  <c r="A44" i="14" s="1"/>
  <c r="A45" i="14" s="1"/>
  <c r="A48" i="14" s="1"/>
  <c r="A49" i="14" s="1"/>
  <c r="A50" i="14" s="1"/>
  <c r="A51" i="14" s="1"/>
  <c r="A52" i="14" s="1"/>
  <c r="A55" i="14" s="1"/>
  <c r="A56" i="14" s="1"/>
  <c r="A57" i="14" s="1"/>
  <c r="A58" i="14" s="1"/>
  <c r="A60" i="14" s="1"/>
  <c r="A71" i="14"/>
  <c r="A75" i="14" s="1"/>
  <c r="A76" i="14" s="1"/>
  <c r="A79" i="14" s="1"/>
  <c r="A80" i="14" s="1"/>
  <c r="A83" i="14" s="1"/>
  <c r="A84" i="14" s="1"/>
  <c r="A87" i="14" s="1"/>
  <c r="A88" i="14" s="1"/>
  <c r="A96" i="14" s="1"/>
  <c r="A97" i="14" s="1"/>
  <c r="A98" i="14" s="1"/>
  <c r="A101" i="14" s="1"/>
  <c r="A102" i="14" s="1"/>
  <c r="A103" i="14" s="1"/>
  <c r="A104" i="14" s="1"/>
  <c r="A106" i="14" s="1"/>
  <c r="A107" i="14" s="1"/>
  <c r="A110" i="14" s="1"/>
  <c r="A111" i="14" s="1"/>
  <c r="A112" i="14" s="1"/>
  <c r="A113" i="14" s="1"/>
  <c r="A114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8" i="14" s="1"/>
  <c r="D71" i="14"/>
  <c r="F56" i="14"/>
  <c r="F98" i="14"/>
  <c r="D70" i="14"/>
  <c r="F70" i="14" s="1"/>
  <c r="D32" i="14"/>
  <c r="D28" i="14"/>
  <c r="D66" i="14"/>
  <c r="F66" i="14" s="1"/>
  <c r="F39" i="14"/>
  <c r="F119" i="14"/>
  <c r="F79" i="14"/>
  <c r="D80" i="14"/>
  <c r="F113" i="14"/>
  <c r="F97" i="14"/>
  <c r="F36" i="14"/>
  <c r="F49" i="14"/>
  <c r="F75" i="14"/>
  <c r="D76" i="14"/>
  <c r="F112" i="14"/>
  <c r="D11" i="14"/>
  <c r="F10" i="14"/>
  <c r="F107" i="14"/>
  <c r="F92" i="14"/>
  <c r="F44" i="14"/>
  <c r="D21" i="14"/>
  <c r="F102" i="14"/>
  <c r="F128" i="14"/>
  <c r="F16" i="14"/>
  <c r="F40" i="14"/>
  <c r="F124" i="14"/>
  <c r="F31" i="14"/>
  <c r="F27" i="14"/>
  <c r="F118" i="14"/>
  <c r="F103" i="14"/>
  <c r="F57" i="14"/>
  <c r="F111" i="14"/>
  <c r="F87" i="14"/>
  <c r="D88" i="14"/>
  <c r="F104" i="14"/>
  <c r="F51" i="14"/>
  <c r="F69" i="14"/>
  <c r="F114" i="14"/>
  <c r="F65" i="14"/>
  <c r="F22" i="14" l="1"/>
  <c r="F23" i="14"/>
  <c r="F71" i="14"/>
  <c r="F32" i="14"/>
  <c r="F28" i="14"/>
  <c r="F80" i="14"/>
  <c r="F21" i="14"/>
  <c r="F76" i="14"/>
  <c r="F11" i="14"/>
  <c r="F88" i="14"/>
  <c r="F130" i="14" l="1"/>
</calcChain>
</file>

<file path=xl/sharedStrings.xml><?xml version="1.0" encoding="utf-8"?>
<sst xmlns="http://schemas.openxmlformats.org/spreadsheetml/2006/main" count="183" uniqueCount="74">
  <si>
    <t>№ п/п</t>
  </si>
  <si>
    <t>Найменування робіт</t>
  </si>
  <si>
    <t>Од.вим</t>
  </si>
  <si>
    <t>Кількість</t>
  </si>
  <si>
    <t>1</t>
  </si>
  <si>
    <t>Стелі</t>
  </si>
  <si>
    <t>Стіни</t>
  </si>
  <si>
    <t>Технічні приміщення на відм.-12.100; -12.700</t>
  </si>
  <si>
    <t>2.6; 2.8; 2.10; 1.3; 1.7; 1.10; 1.12; 1.13; 1.1; 1.2; 1.5; 1.6; 1.9</t>
  </si>
  <si>
    <t xml:space="preserve">Шліфування бетонних стель </t>
  </si>
  <si>
    <r>
      <t>м</t>
    </r>
    <r>
      <rPr>
        <b/>
        <vertAlign val="superscript"/>
        <sz val="10"/>
        <rFont val="Arial"/>
        <family val="2"/>
        <charset val="204"/>
      </rPr>
      <t>2</t>
    </r>
  </si>
  <si>
    <t>Фарбування стелі в 3 шари</t>
  </si>
  <si>
    <t>2.11; 2.14</t>
  </si>
  <si>
    <t xml:space="preserve">Грунтування під приклейку </t>
  </si>
  <si>
    <t>Влаштування ламелей Izovat 90 LF 150мм</t>
  </si>
  <si>
    <t>Штукатурка стелі</t>
  </si>
  <si>
    <t xml:space="preserve">Грунтування стелі перед шпаклівкою </t>
  </si>
  <si>
    <t xml:space="preserve">2.7; 2.9; 2.13; 2.15; 2.16 </t>
  </si>
  <si>
    <t xml:space="preserve">Грунтування </t>
  </si>
  <si>
    <t>2.6; 2.8; 2.10; 1.3; 1.7; 1.10; 1.12; 1.13</t>
  </si>
  <si>
    <t>Шпаклювання стін під фарбування</t>
  </si>
  <si>
    <t>м/п</t>
  </si>
  <si>
    <t>Фарбування стін в 3 шари</t>
  </si>
  <si>
    <t>2.11; 2.14; 1.3; 1.7; 1.10; 1.12; 1.13</t>
  </si>
  <si>
    <t>1.1; 1.2; 1.5; 1.6; 1.9</t>
  </si>
  <si>
    <t>Штукатурення стін</t>
  </si>
  <si>
    <t>Монтаж керамограніту</t>
  </si>
  <si>
    <t>2.7; 2.9; 2.13; 2.15; 2.16</t>
  </si>
  <si>
    <t>Підлоги</t>
  </si>
  <si>
    <t>1.1; 1.2; 1.5; 1.6; 1.7; 1.9; 1.12; 1.12; 2.6; 2.7; 2.9; 2.11; 2.13; 1.3; 1.10</t>
  </si>
  <si>
    <t>Керамогранітна плитка на клею</t>
  </si>
  <si>
    <t>Ц/п стяжка М200 армований сіткою Ø6мм, чарунками 200х200мм - 85 мм.</t>
  </si>
  <si>
    <t>2.11</t>
  </si>
  <si>
    <t>Обмазувальна гідроізоляція</t>
  </si>
  <si>
    <t>Поліетиленова плівка</t>
  </si>
  <si>
    <t>Керамзитобетон 0-600мм</t>
  </si>
  <si>
    <t>2.8; 2.10; 2.14; 2.15; 2.16</t>
  </si>
  <si>
    <t>Мембрана з хімічно зшитого поліетилену Vibrostop - 10 мм.</t>
  </si>
  <si>
    <t>Рулонна гідроізоляція - 5 мм.</t>
  </si>
  <si>
    <t>Плінтус з керамограніту</t>
  </si>
  <si>
    <t>Влаштування плінтусу  з керамограніту Н=100мм в рівень з фінішним покриттям стін</t>
  </si>
  <si>
    <t>Технічні приміщення на відм.-8.350; -9.250</t>
  </si>
  <si>
    <t>2.8; 2.15; 2.16; 2.19; 2.22; 1.7; 1.12; 1.14; 1.15; 2.10; 2.12; 1.3; 1.1; 1.2; 1.5; 1.6; 1.9</t>
  </si>
  <si>
    <t>1.7; 1.12; 1.14; 1.15; 2.10; 2.12; 1.3; 2.6; 2.7; 2.9; 2.18; 2.11; 2.13; 2.14; 2.23; 2.24; 2.20</t>
  </si>
  <si>
    <t>2.8; 2.15; 2,16; 2.19; 2.22</t>
  </si>
  <si>
    <t>1.7; 1.12; 1.14; 1.15; 2.10; 2.12; 1.3</t>
  </si>
  <si>
    <t>2.20; 2.6; 2.7; 2.9; 2.18; 2.11; 2.13; 2.14; 2.23; 2.24</t>
  </si>
  <si>
    <t>1.1; 1.2; 1.3; 1.5; 1.6; 1.7; 1.9; 1.12; 1.15; 2.12</t>
  </si>
  <si>
    <t>2.8; 2.10; 2.19; 2.22</t>
  </si>
  <si>
    <t>Ц/п стяжка М200 армований сіткою Ø6мм, чарунками 200х200мм з ухилом - 75 мм.</t>
  </si>
  <si>
    <t>2.18</t>
  </si>
  <si>
    <t>1.14; 2.11</t>
  </si>
  <si>
    <t>2.13; 2.14; 2.23; 2.24</t>
  </si>
  <si>
    <t>Ц/п стяжка М200 армований сіткою Ø6мм, чарунками 200х200мм - 75 мм.</t>
  </si>
  <si>
    <t>Керамзитобетон 100мм</t>
  </si>
  <si>
    <t>2.6; 2.7; 2.9; 2.20</t>
  </si>
  <si>
    <t>Ц/п стяжка М200 армований сіткою Ø6мм, чарунками 200х200мм 45-70 - 70 мм.</t>
  </si>
  <si>
    <t>Мембрана з хімічно зшитого поліетилену Vibrostop - 10 мм. З заведенням на стіну</t>
  </si>
  <si>
    <t>Влаштування фундамента Фм1 (1300*900*200) на віброізолюючих опорах</t>
  </si>
  <si>
    <t>м3</t>
  </si>
  <si>
    <t>Влаштування фундамента Фм2 (1230*870*200) на віброізолюючих опорах</t>
  </si>
  <si>
    <t>Влаштування фундамента Фм3 (800*500*200) на віброізолюючих опорах</t>
  </si>
  <si>
    <t>Влаштування фундамента Фм7 (2200*1100*150) на віброізолюючих опорах</t>
  </si>
  <si>
    <t>Всього</t>
  </si>
  <si>
    <t>грн</t>
  </si>
  <si>
    <t>Ц/п стяжка М200 армований сіткою Ø6мм, чарунками 200х200мм з ухилом 60-80мм - 80 мм.</t>
  </si>
  <si>
    <t>14</t>
  </si>
  <si>
    <t>Ц/п стяжка М200 армований сіткою Ø6мм, чарунками 200х200мм з ухилом 40-85мм - 80 мм.</t>
  </si>
  <si>
    <t>Ц/п стяжка М200 армований сіткою Ø6мм, чарунками 200х200мм з ухилом 0-185мм - 100 мм.</t>
  </si>
  <si>
    <t>Шпаклювання під фарбування (старт+фініш)</t>
  </si>
  <si>
    <t>Шліфування бетонних стін</t>
  </si>
  <si>
    <t>ВС497.2 Маст. Додаток</t>
  </si>
  <si>
    <t>Розцінка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</si>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</sst>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rgb="FF0070C0"/>
      <name val="Calibri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8"/>
      <name val="Arial"/>
      <family val="2"/>
      <charset val="204"/>
    </font>
    <font>
      <sz val="11"/>
      <color indexed="8"/>
      <name val="Calibri"/>
      <family val="2"/>
      <charset val="204"/>
    </font>
    <font>
      <b/>
      <vertAlign val="superscript"/>
      <sz val="10"/>
      <name val="Arial"/>
      <family val="2"/>
      <charset val="204"/>
    </font>
    <font>
      <sz val="10"/>
      <name val="Franklin Gothic"/>
      <charset val="204"/>
    </font>
    <font>
      <b/>
      <sz val="10"/>
      <name val="Franklin Gothic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0"/>
      <name val="Arial"/>
      <family val="2"/>
      <charset val="204"/>
    </font>
    <font>
      <b/>
      <sz val="14"/>
      <color theme="0"/>
      <name val="Calibri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4" fillId="0" borderId="0"/>
    <xf numFmtId="0" fontId="14" fillId="0" borderId="0">
      <alignment horizontal="left"/>
    </xf>
    <xf numFmtId="0" fontId="17" fillId="0" borderId="0"/>
    <xf numFmtId="0" fontId="21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>
      <protection locked="0"/>
    </xf>
    <xf numFmtId="0" fontId="27" fillId="0" borderId="0">
      <protection locked="0"/>
    </xf>
    <xf numFmtId="0" fontId="14" fillId="0" borderId="0">
      <protection locked="0"/>
    </xf>
    <xf numFmtId="0" fontId="9" fillId="0" borderId="0">
      <alignment vertical="center"/>
    </xf>
    <xf numFmtId="0" fontId="17" fillId="0" borderId="0">
      <protection locked="0"/>
    </xf>
    <xf numFmtId="43" fontId="27" fillId="0" borderId="0">
      <protection locked="0"/>
    </xf>
    <xf numFmtId="0" fontId="21" fillId="0" borderId="0">
      <protection locked="0"/>
    </xf>
    <xf numFmtId="9" fontId="9" fillId="0" borderId="0">
      <protection locked="0"/>
    </xf>
    <xf numFmtId="9" fontId="9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43" fontId="27" fillId="0" borderId="0">
      <alignment vertical="top"/>
      <protection locked="0"/>
    </xf>
    <xf numFmtId="9" fontId="9" fillId="0" borderId="0">
      <alignment vertical="top"/>
      <protection locked="0"/>
    </xf>
    <xf numFmtId="0" fontId="27" fillId="0" borderId="0">
      <protection locked="0"/>
    </xf>
    <xf numFmtId="0" fontId="27" fillId="0" borderId="0">
      <protection locked="0"/>
    </xf>
    <xf numFmtId="0" fontId="1" fillId="0" borderId="0"/>
    <xf numFmtId="0" fontId="1" fillId="0" borderId="0"/>
  </cellStyleXfs>
  <cellXfs count="138">
    <xf numFmtId="0" fontId="0" fillId="0" borderId="0" xfId="0"/>
    <xf numFmtId="0" fontId="6" fillId="0" borderId="0" xfId="2"/>
    <xf numFmtId="0" fontId="6" fillId="2" borderId="0" xfId="2" applyFill="1" applyAlignment="1">
      <alignment horizontal="center"/>
    </xf>
    <xf numFmtId="0" fontId="9" fillId="0" borderId="0" xfId="2" applyFont="1"/>
    <xf numFmtId="0" fontId="11" fillId="2" borderId="0" xfId="2" applyFont="1" applyFill="1" applyAlignment="1">
      <alignment vertical="center" wrapText="1"/>
    </xf>
    <xf numFmtId="0" fontId="12" fillId="0" borderId="0" xfId="2" applyFont="1"/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6" fillId="0" borderId="0" xfId="2" applyAlignment="1">
      <alignment horizontal="center"/>
    </xf>
    <xf numFmtId="2" fontId="8" fillId="2" borderId="6" xfId="4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8" fillId="4" borderId="7" xfId="4" applyFont="1" applyFill="1" applyBorder="1" applyAlignment="1">
      <alignment horizontal="center" vertical="center"/>
    </xf>
    <xf numFmtId="0" fontId="8" fillId="4" borderId="8" xfId="4" applyFont="1" applyFill="1" applyBorder="1" applyAlignment="1">
      <alignment horizontal="center" vertical="center" wrapText="1"/>
    </xf>
    <xf numFmtId="4" fontId="16" fillId="4" borderId="7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2" fontId="8" fillId="0" borderId="5" xfId="2" applyNumberFormat="1" applyFont="1" applyBorder="1" applyAlignment="1">
      <alignment horizontal="right" vertical="center"/>
    </xf>
    <xf numFmtId="0" fontId="5" fillId="0" borderId="0" xfId="2" applyFont="1"/>
    <xf numFmtId="2" fontId="8" fillId="0" borderId="7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11" fillId="0" borderId="5" xfId="2" applyNumberFormat="1" applyFont="1" applyBorder="1" applyAlignment="1">
      <alignment horizontal="right" vertical="center" wrapText="1"/>
    </xf>
    <xf numFmtId="43" fontId="6" fillId="0" borderId="0" xfId="1" applyFont="1"/>
    <xf numFmtId="0" fontId="10" fillId="3" borderId="11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right" vertical="center" wrapText="1"/>
    </xf>
    <xf numFmtId="2" fontId="8" fillId="4" borderId="5" xfId="2" applyNumberFormat="1" applyFont="1" applyFill="1" applyBorder="1" applyAlignment="1">
      <alignment horizontal="right" vertical="center"/>
    </xf>
    <xf numFmtId="4" fontId="8" fillId="4" borderId="5" xfId="2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right" vertical="center" wrapText="1"/>
    </xf>
    <xf numFmtId="2" fontId="8" fillId="5" borderId="13" xfId="2" applyNumberFormat="1" applyFont="1" applyFill="1" applyBorder="1" applyAlignment="1">
      <alignment horizontal="right" vertical="center"/>
    </xf>
    <xf numFmtId="4" fontId="16" fillId="5" borderId="7" xfId="0" applyNumberFormat="1" applyFont="1" applyFill="1" applyBorder="1" applyAlignment="1">
      <alignment horizontal="center" vertical="center" wrapText="1"/>
    </xf>
    <xf numFmtId="4" fontId="8" fillId="5" borderId="1" xfId="2" applyNumberFormat="1" applyFont="1" applyFill="1" applyBorder="1" applyAlignment="1">
      <alignment horizontal="right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center" vertical="center" wrapText="1"/>
    </xf>
    <xf numFmtId="2" fontId="10" fillId="0" borderId="8" xfId="2" applyNumberFormat="1" applyFont="1" applyBorder="1" applyAlignment="1">
      <alignment horizontal="center" vertical="center" wrapText="1"/>
    </xf>
    <xf numFmtId="2" fontId="8" fillId="0" borderId="5" xfId="2" applyNumberFormat="1" applyFont="1" applyBorder="1" applyAlignment="1">
      <alignment horizontal="right" vertical="center" wrapText="1"/>
    </xf>
    <xf numFmtId="4" fontId="10" fillId="0" borderId="5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right" vertical="center" wrapText="1"/>
    </xf>
    <xf numFmtId="4" fontId="11" fillId="0" borderId="7" xfId="2" applyNumberFormat="1" applyFont="1" applyBorder="1" applyAlignment="1">
      <alignment horizontal="right" vertical="center" wrapText="1"/>
    </xf>
    <xf numFmtId="0" fontId="8" fillId="0" borderId="4" xfId="2" applyFont="1" applyBorder="1" applyAlignment="1">
      <alignment horizontal="right" vertical="center" wrapText="1"/>
    </xf>
    <xf numFmtId="0" fontId="8" fillId="0" borderId="15" xfId="2" applyFont="1" applyBorder="1" applyAlignment="1">
      <alignment horizontal="right" vertical="center" wrapText="1"/>
    </xf>
    <xf numFmtId="2" fontId="8" fillId="0" borderId="16" xfId="2" applyNumberFormat="1" applyFont="1" applyBorder="1" applyAlignment="1">
      <alignment horizontal="right" vertical="center"/>
    </xf>
    <xf numFmtId="4" fontId="8" fillId="0" borderId="4" xfId="2" applyNumberFormat="1" applyFont="1" applyBorder="1" applyAlignment="1">
      <alignment horizontal="right" vertical="center" wrapText="1"/>
    </xf>
    <xf numFmtId="0" fontId="10" fillId="0" borderId="5" xfId="2" applyFont="1" applyBorder="1" applyAlignment="1">
      <alignment horizontal="left" vertical="center"/>
    </xf>
    <xf numFmtId="2" fontId="10" fillId="0" borderId="5" xfId="2" applyNumberFormat="1" applyFont="1" applyBorder="1" applyAlignment="1">
      <alignment horizontal="center" vertical="center"/>
    </xf>
    <xf numFmtId="4" fontId="10" fillId="0" borderId="5" xfId="2" applyNumberFormat="1" applyFont="1" applyBorder="1" applyAlignment="1">
      <alignment horizontal="left" vertical="center" wrapText="1"/>
    </xf>
    <xf numFmtId="2" fontId="10" fillId="0" borderId="7" xfId="2" applyNumberFormat="1" applyFont="1" applyBorder="1" applyAlignment="1">
      <alignment horizontal="center" vertical="center"/>
    </xf>
    <xf numFmtId="2" fontId="10" fillId="0" borderId="3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2" fontId="10" fillId="0" borderId="7" xfId="2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right" vertical="center"/>
    </xf>
    <xf numFmtId="0" fontId="19" fillId="0" borderId="7" xfId="2" applyFont="1" applyBorder="1" applyAlignment="1">
      <alignment horizontal="right" vertical="center"/>
    </xf>
    <xf numFmtId="2" fontId="8" fillId="0" borderId="7" xfId="2" applyNumberFormat="1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/>
    </xf>
    <xf numFmtId="2" fontId="8" fillId="0" borderId="4" xfId="2" applyNumberFormat="1" applyFont="1" applyBorder="1" applyAlignment="1">
      <alignment horizontal="right" vertical="center"/>
    </xf>
    <xf numFmtId="4" fontId="13" fillId="0" borderId="7" xfId="2" applyNumberFormat="1" applyFont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6" fillId="5" borderId="7" xfId="2" applyFill="1" applyBorder="1"/>
    <xf numFmtId="4" fontId="8" fillId="0" borderId="7" xfId="2" applyNumberFormat="1" applyFont="1" applyBorder="1" applyAlignment="1">
      <alignment horizontal="right" vertical="center" wrapText="1"/>
    </xf>
    <xf numFmtId="16" fontId="10" fillId="5" borderId="1" xfId="2" quotePrefix="1" applyNumberFormat="1" applyFont="1" applyFill="1" applyBorder="1" applyAlignment="1">
      <alignment horizontal="center" vertical="center" wrapText="1"/>
    </xf>
    <xf numFmtId="43" fontId="6" fillId="0" borderId="0" xfId="1" applyFont="1" applyBorder="1"/>
    <xf numFmtId="17" fontId="10" fillId="5" borderId="1" xfId="2" quotePrefix="1" applyNumberFormat="1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top" wrapText="1"/>
    </xf>
    <xf numFmtId="0" fontId="6" fillId="0" borderId="0" xfId="2" applyAlignment="1">
      <alignment horizontal="center" vertical="center"/>
    </xf>
    <xf numFmtId="4" fontId="15" fillId="0" borderId="1" xfId="2" applyNumberFormat="1" applyFont="1" applyBorder="1" applyAlignment="1">
      <alignment horizontal="right" vertical="center" wrapText="1"/>
    </xf>
    <xf numFmtId="0" fontId="26" fillId="0" borderId="0" xfId="2" applyFont="1"/>
    <xf numFmtId="0" fontId="6" fillId="0" borderId="0" xfId="2" applyProtection="1">
      <protection locked="0"/>
    </xf>
    <xf numFmtId="0" fontId="5" fillId="7" borderId="0" xfId="2" applyFont="1" applyFill="1"/>
    <xf numFmtId="0" fontId="6" fillId="8" borderId="0" xfId="2" applyFill="1"/>
    <xf numFmtId="0" fontId="6" fillId="8" borderId="0" xfId="2" applyFill="1" applyAlignment="1">
      <alignment horizontal="center"/>
    </xf>
    <xf numFmtId="43" fontId="6" fillId="8" borderId="0" xfId="1" applyFont="1" applyFill="1"/>
    <xf numFmtId="2" fontId="6" fillId="8" borderId="0" xfId="2" applyNumberFormat="1" applyFill="1"/>
    <xf numFmtId="1" fontId="22" fillId="2" borderId="0" xfId="27" applyNumberFormat="1" applyFont="1" applyFill="1" applyAlignment="1">
      <alignment vertical="center" wrapText="1"/>
    </xf>
    <xf numFmtId="1" fontId="22" fillId="0" borderId="0" xfId="27" applyNumberFormat="1" applyFont="1" applyAlignment="1">
      <alignment vertical="center" wrapText="1"/>
    </xf>
    <xf numFmtId="0" fontId="23" fillId="0" borderId="0" xfId="27" applyFont="1" applyAlignment="1">
      <alignment vertical="center"/>
    </xf>
    <xf numFmtId="2" fontId="23" fillId="0" borderId="0" xfId="27" applyNumberFormat="1" applyFont="1" applyAlignment="1">
      <alignment vertical="center"/>
    </xf>
    <xf numFmtId="0" fontId="24" fillId="0" borderId="0" xfId="27" applyFont="1" applyAlignment="1">
      <alignment vertical="center"/>
    </xf>
    <xf numFmtId="0" fontId="25" fillId="0" borderId="0" xfId="27" applyFont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6" fillId="6" borderId="0" xfId="2" applyFill="1" applyAlignment="1" applyProtection="1">
      <alignment horizontal="center"/>
      <protection locked="0"/>
    </xf>
    <xf numFmtId="0" fontId="12" fillId="0" borderId="0" xfId="2" applyFont="1" applyProtection="1">
      <protection locked="0"/>
    </xf>
    <xf numFmtId="0" fontId="8" fillId="0" borderId="10" xfId="2" applyFont="1" applyBorder="1" applyAlignment="1">
      <alignment horizontal="right"/>
    </xf>
    <xf numFmtId="0" fontId="8" fillId="0" borderId="10" xfId="2" applyFont="1" applyBorder="1" applyAlignment="1">
      <alignment horizontal="right" vertical="center" wrapText="1"/>
    </xf>
    <xf numFmtId="2" fontId="8" fillId="0" borderId="10" xfId="2" applyNumberFormat="1" applyFont="1" applyBorder="1" applyAlignment="1">
      <alignment horizontal="right" vertical="center"/>
    </xf>
    <xf numFmtId="4" fontId="13" fillId="0" borderId="10" xfId="2" applyNumberFormat="1" applyFont="1" applyBorder="1" applyAlignment="1">
      <alignment horizontal="center" vertical="center" wrapText="1"/>
    </xf>
    <xf numFmtId="0" fontId="20" fillId="0" borderId="4" xfId="2" applyFont="1" applyBorder="1" applyAlignment="1">
      <alignment horizontal="left" vertical="center"/>
    </xf>
    <xf numFmtId="0" fontId="8" fillId="2" borderId="23" xfId="2" applyFont="1" applyFill="1" applyBorder="1" applyAlignment="1">
      <alignment horizontal="center" vertical="center"/>
    </xf>
    <xf numFmtId="0" fontId="6" fillId="2" borderId="24" xfId="2" applyFill="1" applyBorder="1" applyAlignment="1">
      <alignment horizontal="center"/>
    </xf>
    <xf numFmtId="0" fontId="10" fillId="3" borderId="0" xfId="2" applyFont="1" applyFill="1" applyAlignment="1">
      <alignment vertical="center"/>
    </xf>
    <xf numFmtId="0" fontId="10" fillId="2" borderId="25" xfId="2" applyFont="1" applyFill="1" applyBorder="1" applyAlignment="1">
      <alignment horizontal="center" vertical="center"/>
    </xf>
    <xf numFmtId="2" fontId="10" fillId="2" borderId="25" xfId="2" applyNumberFormat="1" applyFont="1" applyFill="1" applyBorder="1" applyAlignment="1">
      <alignment horizontal="center" vertical="center"/>
    </xf>
    <xf numFmtId="2" fontId="10" fillId="2" borderId="26" xfId="2" applyNumberFormat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6" fillId="5" borderId="0" xfId="2" applyFill="1"/>
    <xf numFmtId="1" fontId="10" fillId="0" borderId="26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49" fontId="10" fillId="0" borderId="25" xfId="2" applyNumberFormat="1" applyFont="1" applyBorder="1" applyAlignment="1">
      <alignment horizontal="center" vertical="center"/>
    </xf>
    <xf numFmtId="1" fontId="10" fillId="2" borderId="26" xfId="2" applyNumberFormat="1" applyFont="1" applyFill="1" applyBorder="1" applyAlignment="1">
      <alignment horizontal="center" vertical="center"/>
    </xf>
    <xf numFmtId="49" fontId="10" fillId="2" borderId="25" xfId="2" applyNumberFormat="1" applyFont="1" applyFill="1" applyBorder="1" applyAlignment="1">
      <alignment horizontal="center" vertical="center"/>
    </xf>
    <xf numFmtId="49" fontId="10" fillId="2" borderId="6" xfId="2" applyNumberFormat="1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/>
    </xf>
    <xf numFmtId="49" fontId="10" fillId="2" borderId="23" xfId="2" applyNumberFormat="1" applyFont="1" applyFill="1" applyBorder="1" applyAlignment="1">
      <alignment horizontal="center" vertical="center"/>
    </xf>
    <xf numFmtId="2" fontId="10" fillId="2" borderId="27" xfId="2" applyNumberFormat="1" applyFont="1" applyFill="1" applyBorder="1" applyAlignment="1">
      <alignment horizontal="center" vertical="center"/>
    </xf>
    <xf numFmtId="2" fontId="10" fillId="2" borderId="6" xfId="2" applyNumberFormat="1" applyFont="1" applyFill="1" applyBorder="1" applyAlignment="1">
      <alignment horizontal="center" vertical="center"/>
    </xf>
    <xf numFmtId="1" fontId="10" fillId="0" borderId="6" xfId="2" applyNumberFormat="1" applyFont="1" applyBorder="1" applyAlignment="1">
      <alignment horizontal="center" vertical="center"/>
    </xf>
    <xf numFmtId="1" fontId="10" fillId="2" borderId="6" xfId="2" applyNumberFormat="1" applyFont="1" applyFill="1" applyBorder="1" applyAlignment="1">
      <alignment horizontal="center" vertical="center"/>
    </xf>
    <xf numFmtId="2" fontId="10" fillId="2" borderId="23" xfId="2" applyNumberFormat="1" applyFont="1" applyFill="1" applyBorder="1" applyAlignment="1">
      <alignment horizontal="center" vertical="center"/>
    </xf>
    <xf numFmtId="0" fontId="8" fillId="5" borderId="0" xfId="2" applyFont="1" applyFill="1"/>
    <xf numFmtId="49" fontId="10" fillId="0" borderId="26" xfId="2" applyNumberFormat="1" applyFont="1" applyBorder="1" applyAlignment="1">
      <alignment horizontal="center" vertical="center"/>
    </xf>
    <xf numFmtId="2" fontId="10" fillId="2" borderId="28" xfId="2" applyNumberFormat="1" applyFont="1" applyFill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4" borderId="4" xfId="2" applyFont="1" applyFill="1" applyBorder="1" applyAlignment="1">
      <alignment horizontal="right" vertical="center" wrapText="1"/>
    </xf>
    <xf numFmtId="2" fontId="8" fillId="4" borderId="4" xfId="2" applyNumberFormat="1" applyFont="1" applyFill="1" applyBorder="1" applyAlignment="1">
      <alignment horizontal="right" vertical="center"/>
    </xf>
    <xf numFmtId="0" fontId="10" fillId="3" borderId="7" xfId="2" applyFont="1" applyFill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28" fillId="9" borderId="0" xfId="2" applyFont="1" applyFill="1" applyAlignment="1">
      <alignment horizontal="center" vertical="center" wrapText="1"/>
    </xf>
    <xf numFmtId="0" fontId="29" fillId="9" borderId="0" xfId="2" applyFont="1" applyFill="1"/>
    <xf numFmtId="0" fontId="30" fillId="9" borderId="18" xfId="2" applyFont="1" applyFill="1" applyBorder="1" applyAlignment="1">
      <alignment horizontal="center" vertical="center" wrapText="1"/>
    </xf>
    <xf numFmtId="0" fontId="30" fillId="9" borderId="19" xfId="2" applyFont="1" applyFill="1" applyBorder="1" applyAlignment="1">
      <alignment horizontal="center" vertical="center"/>
    </xf>
    <xf numFmtId="0" fontId="30" fillId="9" borderId="19" xfId="2" applyFont="1" applyFill="1" applyBorder="1" applyAlignment="1">
      <alignment horizontal="center" vertical="center" wrapText="1"/>
    </xf>
    <xf numFmtId="0" fontId="30" fillId="9" borderId="29" xfId="2" applyFont="1" applyFill="1" applyBorder="1" applyAlignment="1">
      <alignment horizontal="center" vertical="center" wrapText="1"/>
    </xf>
    <xf numFmtId="0" fontId="30" fillId="9" borderId="31" xfId="2" applyFont="1" applyFill="1" applyBorder="1" applyAlignment="1">
      <alignment horizontal="center" vertical="center" wrapText="1"/>
    </xf>
    <xf numFmtId="0" fontId="31" fillId="9" borderId="20" xfId="2" applyFont="1" applyFill="1" applyBorder="1" applyAlignment="1">
      <alignment horizontal="center"/>
    </xf>
    <xf numFmtId="0" fontId="31" fillId="9" borderId="21" xfId="2" applyFont="1" applyFill="1" applyBorder="1"/>
    <xf numFmtId="0" fontId="30" fillId="9" borderId="30" xfId="2" applyFont="1" applyFill="1" applyBorder="1" applyAlignment="1">
      <alignment horizontal="center" vertical="center" wrapText="1"/>
    </xf>
    <xf numFmtId="0" fontId="30" fillId="9" borderId="32" xfId="2" applyFont="1" applyFill="1" applyBorder="1" applyAlignment="1">
      <alignment horizontal="center" vertical="center" wrapText="1"/>
    </xf>
    <xf numFmtId="4" fontId="30" fillId="9" borderId="7" xfId="0" applyNumberFormat="1" applyFont="1" applyFill="1" applyBorder="1" applyAlignment="1">
      <alignment horizontal="center" vertical="center" wrapText="1"/>
    </xf>
    <xf numFmtId="4" fontId="30" fillId="9" borderId="7" xfId="2" applyNumberFormat="1" applyFont="1" applyFill="1" applyBorder="1" applyAlignment="1">
      <alignment horizontal="center" vertical="center" wrapText="1"/>
    </xf>
    <xf numFmtId="4" fontId="30" fillId="9" borderId="5" xfId="2" applyNumberFormat="1" applyFont="1" applyFill="1" applyBorder="1" applyAlignment="1">
      <alignment horizontal="center" vertical="center" wrapText="1"/>
    </xf>
    <xf numFmtId="0" fontId="30" fillId="9" borderId="22" xfId="2" applyFont="1" applyFill="1" applyBorder="1" applyAlignment="1">
      <alignment horizontal="center" vertical="center"/>
    </xf>
    <xf numFmtId="0" fontId="30" fillId="9" borderId="17" xfId="2" applyFont="1" applyFill="1" applyBorder="1" applyAlignment="1">
      <alignment horizontal="right" vertical="center" wrapText="1"/>
    </xf>
    <xf numFmtId="0" fontId="30" fillId="9" borderId="17" xfId="2" applyFont="1" applyFill="1" applyBorder="1" applyAlignment="1">
      <alignment horizontal="center" vertical="center"/>
    </xf>
    <xf numFmtId="4" fontId="30" fillId="9" borderId="17" xfId="2" applyNumberFormat="1" applyFont="1" applyFill="1" applyBorder="1" applyAlignment="1">
      <alignment horizontal="right" vertical="center" wrapText="1"/>
    </xf>
    <xf numFmtId="4" fontId="30" fillId="9" borderId="17" xfId="2" applyNumberFormat="1" applyFont="1" applyFill="1" applyBorder="1" applyAlignment="1">
      <alignment horizontal="center" vertical="center" wrapText="1"/>
    </xf>
  </cellXfs>
  <cellStyles count="29">
    <cellStyle name="Excel Built-in Normal" xfId="5" xr:uid="{7F02984B-B4E3-441E-8599-617E7CC9D683}"/>
    <cellStyle name="Excel Built-in Normal 2" xfId="14" xr:uid="{001724C7-5F5E-4E5B-A7D7-C494783802AA}"/>
    <cellStyle name="Звичайний" xfId="0" builtinId="0"/>
    <cellStyle name="Звичайний 2" xfId="3" xr:uid="{D706FC3D-77B3-4C35-B0DD-5EFB6AF732E4}"/>
    <cellStyle name="Звичайний 2 2" xfId="11" xr:uid="{D65711FC-0A4C-4B41-8992-FE7BB69F0E94}"/>
    <cellStyle name="Звичайний 3 10" xfId="9" xr:uid="{F191AA17-15FC-4151-925F-61F56D644630}"/>
    <cellStyle name="Звичайний 3 10 2" xfId="20" xr:uid="{A283082C-8309-4A09-A92F-21E17D6878BF}"/>
    <cellStyle name="Звичайний 3 10 3" xfId="26" xr:uid="{7428FBD6-C035-47BE-B8C1-D7B40CF71F68}"/>
    <cellStyle name="Звичайний 3 10 4" xfId="28" xr:uid="{483A97A3-3C29-4840-AF27-88D0EB834979}"/>
    <cellStyle name="Обычный 2" xfId="13" xr:uid="{93C66B78-30B3-428F-B0A8-99D0B5799C0B}"/>
    <cellStyle name="Обычный 2 12" xfId="8" xr:uid="{C702A9F6-3EF0-408C-AEA6-9B2E02DDDF5A}"/>
    <cellStyle name="Обычный 2 12 2" xfId="19" xr:uid="{7E1A8B9C-66D8-461C-8BE7-70D4B6B15D92}"/>
    <cellStyle name="Обычный 2 12 3" xfId="25" xr:uid="{BDDA0292-4C9C-41FD-BB98-4195E6E16AAE}"/>
    <cellStyle name="Обычный 2 12 4" xfId="27" xr:uid="{53A61062-CFDA-4FAF-B595-9DE6ED87C407}"/>
    <cellStyle name="Обычный 2 2" xfId="4" xr:uid="{F9464C11-F934-4AE3-8F51-2CEB75FA23E3}"/>
    <cellStyle name="Обычный 2 2 2" xfId="12" xr:uid="{35B94BDE-B44C-47BF-96CE-974F070CC0D9}"/>
    <cellStyle name="Обычный 2 2 3" xfId="6" xr:uid="{F11898BD-E80E-40FE-B10A-623532BCBDE6}"/>
    <cellStyle name="Обычный 2 2 3 2" xfId="16" xr:uid="{74B68B81-033E-4174-8A45-6D0A926C9636}"/>
    <cellStyle name="Обычный 2 3" xfId="21" xr:uid="{7B89B467-E6B3-417F-B304-580684370357}"/>
    <cellStyle name="Обычный 3 3" xfId="2" xr:uid="{00C9AB77-3967-41D4-85C6-BF19659E3898}"/>
    <cellStyle name="Обычный 3 3 2" xfId="10" xr:uid="{0C0B1F44-F4DE-41E4-A910-FB3589E87189}"/>
    <cellStyle name="Процентный 2" xfId="7" xr:uid="{8002BFE1-FA2A-4557-BD64-FF31978BA659}"/>
    <cellStyle name="Процентный 2 2" xfId="17" xr:uid="{3A2BE467-31DA-458A-AE59-9D08E7B2E3E6}"/>
    <cellStyle name="Процентный 2 2 2" xfId="24" xr:uid="{BBD56EE3-A240-40AF-856D-90EA6F244665}"/>
    <cellStyle name="Процентный 3" xfId="18" xr:uid="{803606B2-B0F1-45E7-A54B-77D31AD7E52B}"/>
    <cellStyle name="Финансовый 2" xfId="15" xr:uid="{1C8CD099-3CDE-4D7E-AFAE-0ACFAFDF323B}"/>
    <cellStyle name="Финансовый 2 2" xfId="22" xr:uid="{979E9F7F-651A-4301-AC3D-054FEBEF7E8C}"/>
    <cellStyle name="Финансовый 2 3" xfId="23" xr:uid="{CA3A86E3-FC0C-4C2D-BF76-C44A01CBAD59}"/>
    <cellStyle name="Фінансови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STL/&#1055;&#1041;&#1060;%20&#1043;&#1088;&#1091;&#1087;/4.%20&#1044;&#1043;&#1058;5/&#1040;&#1042;&#1056;%20&#1044;&#1043;070317/&#1040;&#1042;&#1056;%203_08.2017_&#1044;&#1043;0703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nysh/AppData/Local/Temp/&#1074;&#1091;&#1083;.&#1042;&#1086;&#1089;&#1082;&#1088;&#1077;&#1089;&#1077;&#1085;&#1089;&#1100;&#1082;&#1072;%207,%20&#1073;&#1091;&#1076;.1%20-%20&#1074;&#1085;&#1091;&#1090;&#1088;&#1110;&#1096;&#1085;&#1110;%20&#1110;&#1085;&#1078;.&#1089;&#1080;&#1089;&#1090;&#1077;&#1084;&#1080;%20-%20&#1079;&#1074;&#1077;&#1076;&#1077;&#1085;&#1072;%20&#1087;&#1088;&#1086;&#1087;&#1086;&#1079;&#1080;&#1094;&#1110;&#1103;%20&#1058;&#1056;&#1045;&#1050;&#1057;_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as1/koshtorys/&#1089;&#1082;&#1072;&#1085;-&#1082;&#1086;&#1087;&#1080;&#1080;/&#1055;&#1086;&#1079;&#1085;&#1103;&#1082;&#1080;/&#1044;&#1054;&#1052;%204/&#1041;&#1102;&#1076;&#1078;&#1077;&#1090;%20&#1043;&#1045;&#1053;&#1055;&#1054;&#1044;&#1056;&#1071;&#1044;/&#1041;&#1102;&#1076;&#1078;&#1077;&#1090;%20&#1055;&#1047;&#1053;_4%20&#1050;&#1054;&#1056;&#1048;&#1043;&#1059;&#1042;&#1040;&#1053;&#1053;&#1071;%20(12.02.18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40;&#1042;&#1056;_&#1057;&#1055;160818_Svitlopark/&#1040;&#1082;&#1090;&#1080;%202_&#1078;&#1073;123_1,04_SvitloPark_06.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1;&#1060;%20&#1043;&#1088;&#1091;&#1087;/&#1053;&#1072;%20&#1087;&#1086;&#1076;&#1087;&#1080;&#1089;&#1100;%20&#1087;&#1083;&#1086;&#1097;&#1072;&#1076;&#1082;&#1077;/&#1040;&#1082;&#1090;%2039_&#1084;&#1086;&#1085;&#1086;&#1083;&#1080;&#1090;_1.2018_&#1044;&#1043;070317_&#1044;&#1043;&#1058;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Documents%20and%20Settings/user/&#1056;&#1072;&#1073;&#1086;&#1095;&#1080;&#1081;%20&#1089;&#1090;&#1086;&#1083;/&#1053;&#1040;&#1058;&#1040;&#1051;&#1030;&#1071;/&#1053;&#1040;&#1058;&#1040;&#1051;&#1048;&#1071;/&#1055;&#1056;&#1048;&#1050;&#1051;&#1040;&#1044;&#1048;%20&#1041;&#1070;&#1044;&#1046;&#1045;&#1058;&#1030;&#1042;/&#1047;&#1084;.6_&#1041;&#1102;&#1076;&#1078;&#1077;&#1090;%20&#1044;&#1043;&#1058;&#8470;3_18.11%20(version%2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Documents%20and%20Settings/Admin/&#1052;&#1086;&#1080;%20&#1076;&#1086;&#1082;&#1091;&#1084;&#1077;&#1085;&#1090;&#1099;/Downloads/&#1053;&#1086;&#1074;&#1072;&#1103;%20&#1087;&#1072;&#1087;&#1082;&#1072;/&#1040;&#1082;&#1090;%2074_&#1082;&#1083;&#1072;&#1076;&#1082;&#1072;_05.2018_&#1044;&#1043;070317_&#1044;&#1043;&#1058;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55;&#1086;&#1075;&#1086;&#1076;&#1078;&#1077;&#1085;&#1085;&#1103;/&#1055;&#1086;&#1082;&#1088;&#1110;&#1074;&#1083;&#1103;/&#1058;&#1054;&#1042;%20&#1055;&#1041;&#1060;%20&#1043;&#1056;&#1059;&#1055;_&#1044;&#1062;_2%20848%20243,91%20&#1075;&#1088;&#1085;_10.06.2019_&#1082;&#1088;&#1086;&#1074;&#1083;&#1103;%20&#1076;.3_SvitloPa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 xml:space="preserve">Дріт сталевий Ø1,2 мм (Рах.КИФ369 від 30.05.17 р.) 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к-С"/>
      <sheetName val="ВК+ВКН"/>
      <sheetName val="Опалення"/>
    </sheetNames>
    <sheetDataSet>
      <sheetData sheetId="0"/>
      <sheetData sheetId="1">
        <row r="13">
          <cell r="I13">
            <v>18559.86</v>
          </cell>
        </row>
      </sheetData>
      <sheetData sheetId="2">
        <row r="33">
          <cell r="I33">
            <v>614920.59120000002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 xml:space="preserve">Дріт сталевий Ø1,2 мм 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 xml:space="preserve">Дріт сталевий Ø1,2 мм (Рах.КИФ369 від 30.05.17 р.) 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 refreshError="1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 xml:space="preserve">Мембрана дренажна </v>
          </cell>
        </row>
        <row r="49">
          <cell r="B49" t="str">
            <v xml:space="preserve"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 xml:space="preserve"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 xml:space="preserve"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 refreshError="1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 xml:space="preserve">Праймер бітумний 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C4B0-F59C-4A3A-B990-6DEE969A9B07}">
  <sheetPr>
    <tabColor rgb="FF00B0F0"/>
  </sheetPr>
  <dimension ref="A1:J132"/>
  <sheetViews>
    <sheetView tabSelected="1" view="pageBreakPreview" topLeftCell="A121" zoomScale="80" zoomScaleNormal="80" zoomScaleSheetLayoutView="80" workbookViewId="0">
      <selection activeCell="E134" sqref="E134"/>
    </sheetView>
  </sheetViews>
  <sheetFormatPr defaultColWidth="12.7109375" defaultRowHeight="15" customHeight="1"/>
  <cols>
    <col min="1" max="1" width="7.28515625" style="2" customWidth="1"/>
    <col min="2" max="2" width="53.28515625" style="1" customWidth="1"/>
    <col min="3" max="3" width="7.7109375" style="1" customWidth="1"/>
    <col min="4" max="4" width="11.140625" style="1" customWidth="1"/>
    <col min="5" max="5" width="11.28515625" style="66" customWidth="1"/>
    <col min="6" max="6" width="15.85546875" style="1" customWidth="1"/>
    <col min="7" max="7" width="13.85546875" style="1" customWidth="1"/>
    <col min="8" max="8" width="17.85546875" style="1" customWidth="1"/>
    <col min="9" max="16384" width="12.7109375" style="1"/>
  </cols>
  <sheetData>
    <row r="1" spans="1:7" ht="15" customHeight="1">
      <c r="A1" s="117"/>
      <c r="B1" s="118"/>
      <c r="C1" s="118"/>
      <c r="D1" s="118"/>
      <c r="E1" s="118"/>
      <c r="F1" s="118"/>
    </row>
    <row r="2" spans="1:7" ht="30.75" customHeight="1">
      <c r="A2" s="119" t="s">
        <v>71</v>
      </c>
      <c r="B2" s="120"/>
      <c r="C2" s="120"/>
      <c r="D2" s="120"/>
      <c r="E2" s="120"/>
      <c r="F2" s="120"/>
    </row>
    <row r="3" spans="1:7" ht="15" customHeight="1" thickBot="1">
      <c r="A3" s="4"/>
      <c r="B3" s="3"/>
      <c r="C3" s="3"/>
      <c r="D3" s="3"/>
      <c r="E3" s="5"/>
      <c r="F3" s="3"/>
    </row>
    <row r="4" spans="1:7" ht="33.75" customHeight="1">
      <c r="A4" s="121" t="s">
        <v>0</v>
      </c>
      <c r="B4" s="122" t="s">
        <v>1</v>
      </c>
      <c r="C4" s="123" t="s">
        <v>2</v>
      </c>
      <c r="D4" s="122" t="s">
        <v>3</v>
      </c>
      <c r="E4" s="124" t="s">
        <v>72</v>
      </c>
      <c r="F4" s="125" t="s">
        <v>73</v>
      </c>
    </row>
    <row r="5" spans="1:7" ht="25.5" hidden="1" customHeight="1" thickBot="1">
      <c r="A5" s="126"/>
      <c r="B5" s="127"/>
      <c r="C5" s="127"/>
      <c r="D5" s="127"/>
      <c r="E5" s="128"/>
      <c r="F5" s="129"/>
    </row>
    <row r="6" spans="1:7" s="8" customFormat="1" ht="15" customHeight="1">
      <c r="A6" s="87" t="s">
        <v>4</v>
      </c>
      <c r="B6" s="111">
        <v>2</v>
      </c>
      <c r="C6" s="113">
        <v>3</v>
      </c>
      <c r="D6" s="111">
        <v>4</v>
      </c>
      <c r="E6" s="79">
        <v>5</v>
      </c>
      <c r="F6" s="79">
        <v>6</v>
      </c>
    </row>
    <row r="7" spans="1:7" ht="15" customHeight="1">
      <c r="A7" s="88"/>
      <c r="B7" s="112" t="s">
        <v>7</v>
      </c>
      <c r="C7" s="116"/>
      <c r="D7" s="116"/>
      <c r="E7" s="19"/>
      <c r="F7" s="89"/>
    </row>
    <row r="8" spans="1:7" ht="15" customHeight="1">
      <c r="A8" s="90"/>
      <c r="B8" s="10" t="s">
        <v>5</v>
      </c>
      <c r="C8" s="114"/>
      <c r="D8" s="115"/>
      <c r="E8" s="13"/>
      <c r="F8" s="27"/>
    </row>
    <row r="9" spans="1:7" ht="25.5" customHeight="1">
      <c r="A9" s="91"/>
      <c r="B9" s="28" t="s">
        <v>8</v>
      </c>
      <c r="C9" s="29"/>
      <c r="D9" s="30"/>
      <c r="E9" s="31"/>
      <c r="F9" s="32"/>
    </row>
    <row r="10" spans="1:7" ht="15" customHeight="1">
      <c r="A10" s="92" t="s">
        <v>4</v>
      </c>
      <c r="B10" s="33" t="s">
        <v>9</v>
      </c>
      <c r="C10" s="34" t="s">
        <v>10</v>
      </c>
      <c r="D10" s="35">
        <v>204.3</v>
      </c>
      <c r="E10" s="130">
        <v>144</v>
      </c>
      <c r="F10" s="131">
        <f>D10*E10</f>
        <v>29419.200000000001</v>
      </c>
    </row>
    <row r="11" spans="1:7" s="23" customFormat="1" ht="15" customHeight="1">
      <c r="A11" s="93">
        <f>A10+1</f>
        <v>2</v>
      </c>
      <c r="B11" s="33" t="s">
        <v>11</v>
      </c>
      <c r="C11" s="34" t="s">
        <v>10</v>
      </c>
      <c r="D11" s="35">
        <f>D10</f>
        <v>204.3</v>
      </c>
      <c r="E11" s="130">
        <v>160</v>
      </c>
      <c r="F11" s="131">
        <f>D11*E11</f>
        <v>32688</v>
      </c>
      <c r="G11" s="1"/>
    </row>
    <row r="12" spans="1:7" s="23" customFormat="1" ht="15" customHeight="1">
      <c r="A12" s="91"/>
      <c r="B12" s="40"/>
      <c r="C12" s="41"/>
      <c r="D12" s="42"/>
      <c r="E12" s="14"/>
      <c r="F12" s="43"/>
      <c r="G12" s="1"/>
    </row>
    <row r="13" spans="1:7" s="23" customFormat="1" ht="15" customHeight="1">
      <c r="A13" s="91"/>
      <c r="B13" s="28" t="s">
        <v>12</v>
      </c>
      <c r="C13" s="94"/>
      <c r="D13" s="94"/>
      <c r="E13" s="31"/>
      <c r="F13" s="94"/>
      <c r="G13" s="1"/>
    </row>
    <row r="14" spans="1:7" s="23" customFormat="1" ht="15" customHeight="1">
      <c r="A14" s="95">
        <f>A11+1</f>
        <v>3</v>
      </c>
      <c r="B14" s="44" t="s">
        <v>13</v>
      </c>
      <c r="C14" s="7" t="s">
        <v>10</v>
      </c>
      <c r="D14" s="45">
        <v>199.95</v>
      </c>
      <c r="E14" s="130">
        <v>40</v>
      </c>
      <c r="F14" s="132">
        <f>D14*E14</f>
        <v>7998</v>
      </c>
      <c r="G14" s="1"/>
    </row>
    <row r="15" spans="1:7" s="23" customFormat="1" ht="15" customHeight="1">
      <c r="A15" s="96">
        <f>A14+1</f>
        <v>4</v>
      </c>
      <c r="B15" s="46" t="s">
        <v>14</v>
      </c>
      <c r="C15" s="7" t="s">
        <v>10</v>
      </c>
      <c r="D15" s="37">
        <f>D14</f>
        <v>199.95</v>
      </c>
      <c r="E15" s="130">
        <v>160</v>
      </c>
      <c r="F15" s="132">
        <f>D15*E15</f>
        <v>31992</v>
      </c>
      <c r="G15" s="68"/>
    </row>
    <row r="16" spans="1:7" s="23" customFormat="1" ht="15" customHeight="1">
      <c r="A16" s="96">
        <f>A15+1</f>
        <v>5</v>
      </c>
      <c r="B16" s="33" t="s">
        <v>11</v>
      </c>
      <c r="C16" s="18" t="s">
        <v>10</v>
      </c>
      <c r="D16" s="50">
        <f>D14</f>
        <v>199.95</v>
      </c>
      <c r="E16" s="130">
        <v>160</v>
      </c>
      <c r="F16" s="131">
        <f>D16*E16</f>
        <v>31992</v>
      </c>
      <c r="G16" s="1"/>
    </row>
    <row r="17" spans="1:7" s="23" customFormat="1" ht="15" customHeight="1">
      <c r="A17" s="97"/>
      <c r="B17" s="51"/>
      <c r="C17" s="20"/>
      <c r="D17" s="36"/>
      <c r="E17" s="14"/>
      <c r="F17" s="22"/>
      <c r="G17" s="1"/>
    </row>
    <row r="18" spans="1:7" s="23" customFormat="1" ht="15" customHeight="1">
      <c r="A18" s="91"/>
      <c r="B18" s="28" t="s">
        <v>17</v>
      </c>
      <c r="C18" s="94"/>
      <c r="D18" s="94"/>
      <c r="E18" s="31"/>
      <c r="F18" s="94"/>
      <c r="G18" s="1"/>
    </row>
    <row r="19" spans="1:7" s="23" customFormat="1" ht="15" customHeight="1">
      <c r="A19" s="98">
        <f>A16+1</f>
        <v>6</v>
      </c>
      <c r="B19" s="44" t="s">
        <v>18</v>
      </c>
      <c r="C19" s="7" t="s">
        <v>10</v>
      </c>
      <c r="D19" s="45">
        <v>154.94999999999999</v>
      </c>
      <c r="E19" s="130">
        <v>40</v>
      </c>
      <c r="F19" s="132">
        <f>D19*E19</f>
        <v>6198</v>
      </c>
      <c r="G19" s="1"/>
    </row>
    <row r="20" spans="1:7" s="23" customFormat="1" ht="15" customHeight="1">
      <c r="A20" s="98">
        <f>A19+1</f>
        <v>7</v>
      </c>
      <c r="B20" s="86" t="s">
        <v>15</v>
      </c>
      <c r="C20" s="6" t="s">
        <v>10</v>
      </c>
      <c r="D20" s="48">
        <f>D19</f>
        <v>154.94999999999999</v>
      </c>
      <c r="E20" s="130">
        <v>224</v>
      </c>
      <c r="F20" s="132">
        <f>D20*E20</f>
        <v>34708.799999999996</v>
      </c>
      <c r="G20" s="16"/>
    </row>
    <row r="21" spans="1:7" s="23" customFormat="1" ht="15" customHeight="1">
      <c r="A21" s="93">
        <f>A20+1</f>
        <v>8</v>
      </c>
      <c r="B21" s="44" t="s">
        <v>16</v>
      </c>
      <c r="C21" s="6" t="s">
        <v>10</v>
      </c>
      <c r="D21" s="48">
        <f>D20</f>
        <v>154.94999999999999</v>
      </c>
      <c r="E21" s="130">
        <v>40</v>
      </c>
      <c r="F21" s="132">
        <f>D21*E21</f>
        <v>6198</v>
      </c>
      <c r="G21" s="1"/>
    </row>
    <row r="22" spans="1:7" s="23" customFormat="1" ht="15" customHeight="1">
      <c r="A22" s="93">
        <f>A21+1</f>
        <v>9</v>
      </c>
      <c r="B22" s="49" t="s">
        <v>69</v>
      </c>
      <c r="C22" s="6" t="s">
        <v>10</v>
      </c>
      <c r="D22" s="48">
        <f>D19</f>
        <v>154.94999999999999</v>
      </c>
      <c r="E22" s="130">
        <v>200</v>
      </c>
      <c r="F22" s="132">
        <f>D22*E22</f>
        <v>30989.999999999996</v>
      </c>
      <c r="G22" s="1"/>
    </row>
    <row r="23" spans="1:7" s="23" customFormat="1" ht="15" customHeight="1">
      <c r="A23" s="93">
        <f>A22+1</f>
        <v>10</v>
      </c>
      <c r="B23" s="33" t="s">
        <v>11</v>
      </c>
      <c r="C23" s="18" t="s">
        <v>10</v>
      </c>
      <c r="D23" s="50">
        <f>D19</f>
        <v>154.94999999999999</v>
      </c>
      <c r="E23" s="130">
        <v>200</v>
      </c>
      <c r="F23" s="131">
        <f>D23*E23</f>
        <v>30989.999999999996</v>
      </c>
      <c r="G23" s="1"/>
    </row>
    <row r="24" spans="1:7" s="23" customFormat="1" ht="15" customHeight="1">
      <c r="A24" s="100"/>
      <c r="B24" s="52"/>
      <c r="C24" s="38"/>
      <c r="D24" s="53"/>
      <c r="E24" s="14"/>
      <c r="F24" s="39"/>
      <c r="G24" s="1"/>
    </row>
    <row r="25" spans="1:7" s="23" customFormat="1" ht="15" customHeight="1">
      <c r="A25" s="9"/>
      <c r="B25" s="10" t="s">
        <v>6</v>
      </c>
      <c r="C25" s="11"/>
      <c r="D25" s="12"/>
      <c r="E25" s="13"/>
      <c r="F25" s="13" t="str">
        <f>IF(ISBLANK(E25),"",E25*D25)</f>
        <v/>
      </c>
      <c r="G25" s="1"/>
    </row>
    <row r="26" spans="1:7" s="23" customFormat="1" ht="15" customHeight="1">
      <c r="A26" s="91"/>
      <c r="B26" s="28" t="s">
        <v>19</v>
      </c>
      <c r="C26" s="94"/>
      <c r="D26" s="94"/>
      <c r="E26" s="31"/>
      <c r="F26" s="94"/>
      <c r="G26" s="1"/>
    </row>
    <row r="27" spans="1:7" s="23" customFormat="1" ht="15" customHeight="1">
      <c r="A27" s="93">
        <f>A23+1</f>
        <v>11</v>
      </c>
      <c r="B27" s="33" t="s">
        <v>20</v>
      </c>
      <c r="C27" s="18" t="s">
        <v>10</v>
      </c>
      <c r="D27" s="50">
        <v>67.98</v>
      </c>
      <c r="E27" s="130">
        <v>200</v>
      </c>
      <c r="F27" s="131">
        <f>D27*E27</f>
        <v>13596</v>
      </c>
      <c r="G27" s="1"/>
    </row>
    <row r="28" spans="1:7" s="23" customFormat="1" ht="15" customHeight="1">
      <c r="A28" s="101">
        <f>A27+1</f>
        <v>12</v>
      </c>
      <c r="B28" s="33" t="s">
        <v>22</v>
      </c>
      <c r="C28" s="18" t="s">
        <v>10</v>
      </c>
      <c r="D28" s="50">
        <f>D27</f>
        <v>67.98</v>
      </c>
      <c r="E28" s="130">
        <v>160</v>
      </c>
      <c r="F28" s="131">
        <f>D28*E28</f>
        <v>10876.800000000001</v>
      </c>
      <c r="G28" s="1"/>
    </row>
    <row r="29" spans="1:7" s="23" customFormat="1" ht="15" customHeight="1">
      <c r="A29" s="102"/>
      <c r="B29" s="40"/>
      <c r="C29" s="40"/>
      <c r="D29" s="55"/>
      <c r="E29" s="14"/>
      <c r="F29" s="43"/>
      <c r="G29" s="1"/>
    </row>
    <row r="30" spans="1:7" s="23" customFormat="1" ht="15" customHeight="1">
      <c r="A30" s="91"/>
      <c r="B30" s="28" t="s">
        <v>23</v>
      </c>
      <c r="C30" s="29"/>
      <c r="D30" s="30"/>
      <c r="E30" s="31"/>
      <c r="F30" s="32"/>
      <c r="G30" s="1"/>
    </row>
    <row r="31" spans="1:7" s="23" customFormat="1" ht="15" customHeight="1">
      <c r="A31" s="98">
        <f>A28+1</f>
        <v>13</v>
      </c>
      <c r="B31" s="33" t="s">
        <v>70</v>
      </c>
      <c r="C31" s="34" t="s">
        <v>10</v>
      </c>
      <c r="D31" s="35">
        <v>731.11</v>
      </c>
      <c r="E31" s="130">
        <v>144</v>
      </c>
      <c r="F31" s="131">
        <f>D31*E31</f>
        <v>105279.84</v>
      </c>
      <c r="G31" s="1"/>
    </row>
    <row r="32" spans="1:7" s="23" customFormat="1" ht="15" customHeight="1">
      <c r="A32" s="93">
        <f>A31+1</f>
        <v>14</v>
      </c>
      <c r="B32" s="33" t="s">
        <v>22</v>
      </c>
      <c r="C32" s="34" t="s">
        <v>10</v>
      </c>
      <c r="D32" s="35">
        <f>D31</f>
        <v>731.11</v>
      </c>
      <c r="E32" s="130">
        <v>160</v>
      </c>
      <c r="F32" s="131">
        <f>D32*E32</f>
        <v>116977.60000000001</v>
      </c>
      <c r="G32" s="1"/>
    </row>
    <row r="33" spans="1:10" s="23" customFormat="1" ht="15" customHeight="1">
      <c r="A33" s="91"/>
      <c r="B33" s="40"/>
      <c r="C33" s="41"/>
      <c r="D33" s="42"/>
      <c r="E33" s="14"/>
      <c r="F33" s="43"/>
      <c r="G33" s="1"/>
    </row>
    <row r="34" spans="1:10" s="23" customFormat="1" ht="15" customHeight="1">
      <c r="A34" s="103"/>
      <c r="B34" s="28" t="s">
        <v>24</v>
      </c>
      <c r="C34" s="29"/>
      <c r="D34" s="30"/>
      <c r="E34" s="31"/>
      <c r="F34" s="32"/>
      <c r="G34" s="1"/>
    </row>
    <row r="35" spans="1:10" s="23" customFormat="1" ht="15" customHeight="1">
      <c r="A35" s="93">
        <f>A32+1</f>
        <v>15</v>
      </c>
      <c r="B35" s="33" t="s">
        <v>25</v>
      </c>
      <c r="C35" s="18" t="s">
        <v>10</v>
      </c>
      <c r="D35" s="50">
        <v>170.62</v>
      </c>
      <c r="E35" s="130">
        <v>200</v>
      </c>
      <c r="F35" s="131">
        <f>D35*E35</f>
        <v>34124</v>
      </c>
      <c r="G35" s="1"/>
    </row>
    <row r="36" spans="1:10" s="23" customFormat="1" ht="15" customHeight="1">
      <c r="A36" s="98">
        <f>A35+1</f>
        <v>16</v>
      </c>
      <c r="B36" s="33" t="s">
        <v>26</v>
      </c>
      <c r="C36" s="18" t="s">
        <v>10</v>
      </c>
      <c r="D36" s="50">
        <f>D35</f>
        <v>170.62</v>
      </c>
      <c r="E36" s="130">
        <v>800</v>
      </c>
      <c r="F36" s="131">
        <f>D36*E36</f>
        <v>136496</v>
      </c>
      <c r="G36" s="1"/>
    </row>
    <row r="37" spans="1:10" s="23" customFormat="1" ht="15" customHeight="1">
      <c r="A37" s="100"/>
      <c r="B37" s="54"/>
      <c r="C37" s="38"/>
      <c r="D37" s="17"/>
      <c r="E37" s="14"/>
      <c r="F37" s="56"/>
      <c r="G37" s="1"/>
    </row>
    <row r="38" spans="1:10" s="23" customFormat="1" ht="15" customHeight="1">
      <c r="A38" s="104"/>
      <c r="B38" s="57" t="s">
        <v>27</v>
      </c>
      <c r="C38" s="58"/>
      <c r="D38" s="58"/>
      <c r="E38" s="31"/>
      <c r="F38" s="58"/>
      <c r="G38" s="1"/>
    </row>
    <row r="39" spans="1:10" s="23" customFormat="1" ht="15" customHeight="1">
      <c r="A39" s="98">
        <f>A36+1</f>
        <v>17</v>
      </c>
      <c r="B39" s="33" t="s">
        <v>20</v>
      </c>
      <c r="C39" s="18" t="s">
        <v>10</v>
      </c>
      <c r="D39" s="50">
        <v>382.44</v>
      </c>
      <c r="E39" s="130">
        <v>200</v>
      </c>
      <c r="F39" s="131">
        <f>D39*E39</f>
        <v>76488</v>
      </c>
      <c r="G39" s="1"/>
    </row>
    <row r="40" spans="1:10" s="23" customFormat="1" ht="15" customHeight="1">
      <c r="A40" s="100">
        <f>A39+1</f>
        <v>18</v>
      </c>
      <c r="B40" s="33" t="s">
        <v>22</v>
      </c>
      <c r="C40" s="18" t="s">
        <v>10</v>
      </c>
      <c r="D40" s="50">
        <f>D39</f>
        <v>382.44</v>
      </c>
      <c r="E40" s="130">
        <v>160</v>
      </c>
      <c r="F40" s="131">
        <f>D40*E40</f>
        <v>61190.400000000001</v>
      </c>
      <c r="G40" s="1"/>
    </row>
    <row r="41" spans="1:10" s="23" customFormat="1" ht="15" customHeight="1">
      <c r="A41" s="104"/>
      <c r="B41" s="38"/>
      <c r="C41" s="38"/>
      <c r="D41" s="17"/>
      <c r="E41" s="14"/>
      <c r="F41" s="59"/>
      <c r="G41" s="1"/>
    </row>
    <row r="42" spans="1:10" s="23" customFormat="1" ht="15" customHeight="1">
      <c r="A42" s="9"/>
      <c r="B42" s="10" t="s">
        <v>28</v>
      </c>
      <c r="C42" s="11"/>
      <c r="D42" s="12"/>
      <c r="E42" s="13"/>
      <c r="F42" s="13" t="str">
        <f>IF(ISBLANK(E42),"",E42*D42)</f>
        <v/>
      </c>
      <c r="G42" s="1"/>
    </row>
    <row r="43" spans="1:10" s="23" customFormat="1" ht="25.5" customHeight="1">
      <c r="A43" s="103"/>
      <c r="B43" s="28" t="s">
        <v>29</v>
      </c>
      <c r="C43" s="94"/>
      <c r="D43" s="94"/>
      <c r="E43" s="31"/>
      <c r="F43" s="94"/>
      <c r="G43" s="1"/>
    </row>
    <row r="44" spans="1:10" s="71" customFormat="1" ht="15" customHeight="1">
      <c r="A44" s="105">
        <f>A40+1</f>
        <v>19</v>
      </c>
      <c r="B44" s="33" t="s">
        <v>30</v>
      </c>
      <c r="C44" s="18" t="s">
        <v>10</v>
      </c>
      <c r="D44" s="50">
        <v>327.16000000000003</v>
      </c>
      <c r="E44" s="130">
        <v>536</v>
      </c>
      <c r="F44" s="131">
        <f>D44*E44</f>
        <v>175357.76</v>
      </c>
      <c r="G44" s="72"/>
      <c r="H44" s="70"/>
      <c r="I44" s="70"/>
      <c r="J44" s="69"/>
    </row>
    <row r="45" spans="1:10" s="23" customFormat="1" ht="25.5" customHeight="1">
      <c r="A45" s="106">
        <f>A44+1</f>
        <v>20</v>
      </c>
      <c r="B45" s="33" t="s">
        <v>31</v>
      </c>
      <c r="C45" s="18" t="s">
        <v>10</v>
      </c>
      <c r="D45" s="50">
        <v>327.16000000000003</v>
      </c>
      <c r="E45" s="130">
        <v>200</v>
      </c>
      <c r="F45" s="131">
        <f>D45*E45</f>
        <v>65432.000000000007</v>
      </c>
      <c r="G45" s="1"/>
    </row>
    <row r="46" spans="1:10" s="23" customFormat="1" ht="15" customHeight="1">
      <c r="A46" s="104"/>
      <c r="B46" s="54"/>
      <c r="C46" s="38"/>
      <c r="D46" s="17"/>
      <c r="E46" s="14"/>
      <c r="F46" s="56"/>
      <c r="G46" s="1"/>
    </row>
    <row r="47" spans="1:10" s="23" customFormat="1" ht="15" customHeight="1">
      <c r="A47" s="103"/>
      <c r="B47" s="60" t="s">
        <v>32</v>
      </c>
      <c r="C47" s="94"/>
      <c r="D47" s="94"/>
      <c r="E47" s="31"/>
      <c r="F47" s="94"/>
      <c r="G47" s="1"/>
    </row>
    <row r="48" spans="1:10" s="23" customFormat="1" ht="15" customHeight="1">
      <c r="A48" s="106">
        <f>A45+1</f>
        <v>21</v>
      </c>
      <c r="B48" s="33" t="s">
        <v>30</v>
      </c>
      <c r="C48" s="18" t="s">
        <v>10</v>
      </c>
      <c r="D48" s="50">
        <v>52.89</v>
      </c>
      <c r="E48" s="130">
        <v>536</v>
      </c>
      <c r="F48" s="131">
        <f>D48*E48</f>
        <v>28349.040000000001</v>
      </c>
      <c r="G48" s="1"/>
    </row>
    <row r="49" spans="1:7" s="23" customFormat="1" ht="15" customHeight="1">
      <c r="A49" s="106">
        <f>A48+1</f>
        <v>22</v>
      </c>
      <c r="B49" s="33" t="s">
        <v>33</v>
      </c>
      <c r="C49" s="18" t="s">
        <v>10</v>
      </c>
      <c r="D49" s="50">
        <f>D48</f>
        <v>52.89</v>
      </c>
      <c r="E49" s="130">
        <v>80</v>
      </c>
      <c r="F49" s="131">
        <f>D49*E49</f>
        <v>4231.2</v>
      </c>
      <c r="G49" s="1"/>
    </row>
    <row r="50" spans="1:7" s="23" customFormat="1" ht="25.5" customHeight="1">
      <c r="A50" s="106">
        <f>A49+1</f>
        <v>23</v>
      </c>
      <c r="B50" s="33" t="s">
        <v>31</v>
      </c>
      <c r="C50" s="18" t="s">
        <v>10</v>
      </c>
      <c r="D50" s="50">
        <f>D48</f>
        <v>52.89</v>
      </c>
      <c r="E50" s="130">
        <v>200</v>
      </c>
      <c r="F50" s="131">
        <f>D50*E50</f>
        <v>10578</v>
      </c>
      <c r="G50" s="1"/>
    </row>
    <row r="51" spans="1:7" s="23" customFormat="1" ht="15" customHeight="1">
      <c r="A51" s="106">
        <f>A50+1</f>
        <v>24</v>
      </c>
      <c r="B51" s="33" t="s">
        <v>34</v>
      </c>
      <c r="C51" s="18" t="s">
        <v>10</v>
      </c>
      <c r="D51" s="50">
        <f>D48</f>
        <v>52.89</v>
      </c>
      <c r="E51" s="130">
        <v>40</v>
      </c>
      <c r="F51" s="131">
        <f>D51*E51</f>
        <v>2115.6</v>
      </c>
      <c r="G51" s="1"/>
    </row>
    <row r="52" spans="1:7" s="23" customFormat="1" ht="15" customHeight="1">
      <c r="A52" s="106">
        <f>A51+1</f>
        <v>25</v>
      </c>
      <c r="B52" s="33" t="s">
        <v>35</v>
      </c>
      <c r="C52" s="18" t="s">
        <v>10</v>
      </c>
      <c r="D52" s="50">
        <f>D48</f>
        <v>52.89</v>
      </c>
      <c r="E52" s="130">
        <v>280</v>
      </c>
      <c r="F52" s="131">
        <f>D52*E52</f>
        <v>14809.2</v>
      </c>
      <c r="G52" s="1"/>
    </row>
    <row r="53" spans="1:7" s="23" customFormat="1" ht="15" customHeight="1">
      <c r="A53" s="104"/>
      <c r="B53" s="54"/>
      <c r="C53" s="38"/>
      <c r="D53" s="17"/>
      <c r="E53" s="14"/>
      <c r="F53" s="56"/>
      <c r="G53" s="1"/>
    </row>
    <row r="54" spans="1:7" s="23" customFormat="1" ht="15" customHeight="1">
      <c r="A54" s="103"/>
      <c r="B54" s="60" t="s">
        <v>36</v>
      </c>
      <c r="C54" s="94"/>
      <c r="D54" s="94"/>
      <c r="E54" s="31"/>
      <c r="F54" s="94"/>
      <c r="G54" s="1"/>
    </row>
    <row r="55" spans="1:7" s="23" customFormat="1" ht="15" customHeight="1">
      <c r="A55" s="106">
        <f>A52+1</f>
        <v>26</v>
      </c>
      <c r="B55" s="33" t="s">
        <v>30</v>
      </c>
      <c r="C55" s="18" t="s">
        <v>10</v>
      </c>
      <c r="D55" s="50">
        <v>208.22</v>
      </c>
      <c r="E55" s="130">
        <v>536</v>
      </c>
      <c r="F55" s="131">
        <f>D55*E55</f>
        <v>111605.92</v>
      </c>
      <c r="G55" s="1"/>
    </row>
    <row r="56" spans="1:7" s="23" customFormat="1" ht="25.5" customHeight="1">
      <c r="A56" s="106">
        <f>A55+1</f>
        <v>27</v>
      </c>
      <c r="B56" s="33" t="s">
        <v>65</v>
      </c>
      <c r="C56" s="18" t="s">
        <v>10</v>
      </c>
      <c r="D56" s="50">
        <f>D55</f>
        <v>208.22</v>
      </c>
      <c r="E56" s="130">
        <v>200</v>
      </c>
      <c r="F56" s="131">
        <f>D56*E56</f>
        <v>41644</v>
      </c>
      <c r="G56" s="1"/>
    </row>
    <row r="57" spans="1:7" s="23" customFormat="1" ht="25.5" customHeight="1">
      <c r="A57" s="106">
        <f>A56+1</f>
        <v>28</v>
      </c>
      <c r="B57" s="33" t="s">
        <v>37</v>
      </c>
      <c r="C57" s="18" t="s">
        <v>10</v>
      </c>
      <c r="D57" s="50">
        <f>D55</f>
        <v>208.22</v>
      </c>
      <c r="E57" s="130">
        <v>96</v>
      </c>
      <c r="F57" s="131">
        <f>D57*E57</f>
        <v>19989.12</v>
      </c>
      <c r="G57" s="1"/>
    </row>
    <row r="58" spans="1:7" s="23" customFormat="1" ht="15" customHeight="1">
      <c r="A58" s="106">
        <f>A57+1</f>
        <v>29</v>
      </c>
      <c r="B58" s="33" t="s">
        <v>38</v>
      </c>
      <c r="C58" s="18" t="s">
        <v>10</v>
      </c>
      <c r="D58" s="50">
        <f>D55</f>
        <v>208.22</v>
      </c>
      <c r="E58" s="130">
        <v>120</v>
      </c>
      <c r="F58" s="131">
        <f>D58*E58</f>
        <v>24986.400000000001</v>
      </c>
      <c r="G58" s="1"/>
    </row>
    <row r="59" spans="1:7" s="23" customFormat="1" ht="15" customHeight="1">
      <c r="A59" s="103"/>
      <c r="B59" s="60" t="s">
        <v>39</v>
      </c>
      <c r="C59" s="94"/>
      <c r="D59" s="94"/>
      <c r="E59" s="31"/>
      <c r="F59" s="94"/>
      <c r="G59" s="1"/>
    </row>
    <row r="60" spans="1:7" s="23" customFormat="1" ht="25.5" customHeight="1">
      <c r="A60" s="106">
        <f>A58+1</f>
        <v>30</v>
      </c>
      <c r="B60" s="33" t="s">
        <v>40</v>
      </c>
      <c r="C60" s="18" t="s">
        <v>21</v>
      </c>
      <c r="D60" s="50">
        <v>1140.02</v>
      </c>
      <c r="E60" s="130">
        <v>160</v>
      </c>
      <c r="F60" s="131">
        <f>D60*E60</f>
        <v>182403.20000000001</v>
      </c>
      <c r="G60" s="1"/>
    </row>
    <row r="61" spans="1:7" s="23" customFormat="1" ht="15" customHeight="1">
      <c r="A61" s="107"/>
      <c r="B61" s="40"/>
      <c r="C61" s="40"/>
      <c r="D61" s="55"/>
      <c r="E61" s="14"/>
      <c r="F61" s="43"/>
      <c r="G61" s="1"/>
    </row>
    <row r="62" spans="1:7" s="23" customFormat="1" ht="15" customHeight="1">
      <c r="A62" s="88"/>
      <c r="B62" s="24" t="s">
        <v>41</v>
      </c>
      <c r="C62" s="89"/>
      <c r="D62" s="89"/>
      <c r="E62" s="19"/>
      <c r="F62" s="89"/>
      <c r="G62" s="1"/>
    </row>
    <row r="63" spans="1:7" s="23" customFormat="1" ht="15" customHeight="1">
      <c r="A63" s="90"/>
      <c r="B63" s="10" t="s">
        <v>5</v>
      </c>
      <c r="C63" s="25"/>
      <c r="D63" s="26"/>
      <c r="E63" s="13"/>
      <c r="F63" s="27"/>
      <c r="G63" s="1"/>
    </row>
    <row r="64" spans="1:7" s="23" customFormat="1" ht="25.5" customHeight="1">
      <c r="A64" s="91"/>
      <c r="B64" s="28" t="s">
        <v>42</v>
      </c>
      <c r="C64" s="29"/>
      <c r="D64" s="30"/>
      <c r="E64" s="31"/>
      <c r="F64" s="32"/>
      <c r="G64" s="1"/>
    </row>
    <row r="65" spans="1:9" s="23" customFormat="1" ht="15" customHeight="1">
      <c r="A65" s="92" t="s">
        <v>4</v>
      </c>
      <c r="B65" s="33" t="s">
        <v>9</v>
      </c>
      <c r="C65" s="34" t="s">
        <v>10</v>
      </c>
      <c r="D65" s="35">
        <v>270.8</v>
      </c>
      <c r="E65" s="130">
        <v>144</v>
      </c>
      <c r="F65" s="131">
        <f>D65*E65</f>
        <v>38995.200000000004</v>
      </c>
      <c r="G65" s="1"/>
    </row>
    <row r="66" spans="1:9" s="23" customFormat="1" ht="15" customHeight="1">
      <c r="A66" s="93">
        <f>A65+1</f>
        <v>2</v>
      </c>
      <c r="B66" s="33" t="s">
        <v>11</v>
      </c>
      <c r="C66" s="34" t="s">
        <v>10</v>
      </c>
      <c r="D66" s="35">
        <f>D65</f>
        <v>270.8</v>
      </c>
      <c r="E66" s="130">
        <v>160</v>
      </c>
      <c r="F66" s="131">
        <f>D66*E66</f>
        <v>43328</v>
      </c>
      <c r="G66" s="1"/>
    </row>
    <row r="67" spans="1:9" s="23" customFormat="1" ht="15" customHeight="1">
      <c r="A67" s="91"/>
      <c r="B67" s="40"/>
      <c r="C67" s="41"/>
      <c r="D67" s="42"/>
      <c r="E67" s="14"/>
      <c r="F67" s="43"/>
      <c r="G67" s="1"/>
    </row>
    <row r="68" spans="1:9" s="23" customFormat="1" ht="25.5" customHeight="1">
      <c r="A68" s="91"/>
      <c r="B68" s="28" t="s">
        <v>43</v>
      </c>
      <c r="C68" s="94"/>
      <c r="D68" s="94"/>
      <c r="E68" s="31"/>
      <c r="F68" s="94"/>
      <c r="G68" s="1"/>
    </row>
    <row r="69" spans="1:9" s="23" customFormat="1" ht="15" customHeight="1">
      <c r="A69" s="96">
        <f>A66+1</f>
        <v>3</v>
      </c>
      <c r="B69" s="44" t="s">
        <v>13</v>
      </c>
      <c r="C69" s="7" t="s">
        <v>10</v>
      </c>
      <c r="D69" s="45">
        <v>1267.4000000000001</v>
      </c>
      <c r="E69" s="130">
        <v>40</v>
      </c>
      <c r="F69" s="132">
        <f>D69*E69</f>
        <v>50696</v>
      </c>
      <c r="G69" s="1"/>
    </row>
    <row r="70" spans="1:9" s="23" customFormat="1" ht="15" customHeight="1">
      <c r="A70" s="96">
        <f>A69+1</f>
        <v>4</v>
      </c>
      <c r="B70" s="46" t="s">
        <v>14</v>
      </c>
      <c r="C70" s="7" t="s">
        <v>10</v>
      </c>
      <c r="D70" s="37">
        <f>D69</f>
        <v>1267.4000000000001</v>
      </c>
      <c r="E70" s="130">
        <v>160</v>
      </c>
      <c r="F70" s="132">
        <f>D70*E70</f>
        <v>202784</v>
      </c>
      <c r="G70" s="68"/>
    </row>
    <row r="71" spans="1:9" s="23" customFormat="1" ht="15" customHeight="1">
      <c r="A71" s="96">
        <f>A70+1</f>
        <v>5</v>
      </c>
      <c r="B71" s="33" t="s">
        <v>11</v>
      </c>
      <c r="C71" s="18" t="s">
        <v>10</v>
      </c>
      <c r="D71" s="50">
        <f>D69</f>
        <v>1267.4000000000001</v>
      </c>
      <c r="E71" s="130">
        <v>160</v>
      </c>
      <c r="F71" s="131">
        <f>D71*E71</f>
        <v>202784</v>
      </c>
      <c r="G71" s="1"/>
    </row>
    <row r="72" spans="1:9" s="23" customFormat="1" ht="15" customHeight="1">
      <c r="A72" s="99"/>
      <c r="B72" s="51"/>
      <c r="C72" s="20"/>
      <c r="D72" s="36"/>
      <c r="E72" s="14"/>
      <c r="F72" s="22"/>
      <c r="G72" s="1"/>
    </row>
    <row r="73" spans="1:9" s="23" customFormat="1" ht="15" customHeight="1">
      <c r="A73" s="9"/>
      <c r="B73" s="10" t="s">
        <v>6</v>
      </c>
      <c r="C73" s="11"/>
      <c r="D73" s="12"/>
      <c r="E73" s="13"/>
      <c r="F73" s="13" t="str">
        <f>IF(ISBLANK(E73),"",E73*D73)</f>
        <v/>
      </c>
      <c r="G73" s="1"/>
    </row>
    <row r="74" spans="1:9" s="23" customFormat="1" ht="15" customHeight="1">
      <c r="A74" s="91"/>
      <c r="B74" s="28" t="s">
        <v>44</v>
      </c>
      <c r="C74" s="94"/>
      <c r="D74" s="94"/>
      <c r="E74" s="31"/>
      <c r="F74" s="94"/>
      <c r="G74" s="1"/>
      <c r="H74" s="61"/>
      <c r="I74" s="61"/>
    </row>
    <row r="75" spans="1:9" s="23" customFormat="1" ht="15" customHeight="1">
      <c r="A75" s="93">
        <f>A71+1</f>
        <v>6</v>
      </c>
      <c r="B75" s="33" t="s">
        <v>20</v>
      </c>
      <c r="C75" s="18" t="s">
        <v>10</v>
      </c>
      <c r="D75" s="50">
        <v>354.7</v>
      </c>
      <c r="E75" s="130">
        <v>200</v>
      </c>
      <c r="F75" s="131">
        <f>D75*E75</f>
        <v>70940</v>
      </c>
      <c r="G75" s="1"/>
    </row>
    <row r="76" spans="1:9" s="23" customFormat="1" ht="15" customHeight="1">
      <c r="A76" s="101">
        <f>A75+1</f>
        <v>7</v>
      </c>
      <c r="B76" s="33" t="s">
        <v>22</v>
      </c>
      <c r="C76" s="18" t="s">
        <v>10</v>
      </c>
      <c r="D76" s="50">
        <f>D75</f>
        <v>354.7</v>
      </c>
      <c r="E76" s="130">
        <v>160</v>
      </c>
      <c r="F76" s="131">
        <f>D76*E76</f>
        <v>56752</v>
      </c>
      <c r="G76" s="1"/>
    </row>
    <row r="77" spans="1:9" s="23" customFormat="1" ht="15" customHeight="1">
      <c r="A77" s="102"/>
      <c r="B77" s="40"/>
      <c r="C77" s="40"/>
      <c r="D77" s="55"/>
      <c r="E77" s="14"/>
      <c r="F77" s="43"/>
      <c r="G77" s="1"/>
    </row>
    <row r="78" spans="1:9" s="23" customFormat="1" ht="15" customHeight="1">
      <c r="A78" s="91"/>
      <c r="B78" s="28" t="s">
        <v>45</v>
      </c>
      <c r="C78" s="29"/>
      <c r="D78" s="30"/>
      <c r="E78" s="31"/>
      <c r="F78" s="32"/>
      <c r="G78" s="1"/>
    </row>
    <row r="79" spans="1:9" s="23" customFormat="1" ht="15" customHeight="1">
      <c r="A79" s="98">
        <f>A76+1</f>
        <v>8</v>
      </c>
      <c r="B79" s="33" t="s">
        <v>70</v>
      </c>
      <c r="C79" s="34" t="s">
        <v>10</v>
      </c>
      <c r="D79" s="35">
        <v>474.29</v>
      </c>
      <c r="E79" s="130">
        <v>144</v>
      </c>
      <c r="F79" s="131">
        <f>D79*E79</f>
        <v>68297.760000000009</v>
      </c>
      <c r="G79" s="1"/>
    </row>
    <row r="80" spans="1:9" s="23" customFormat="1" ht="15" customHeight="1">
      <c r="A80" s="93">
        <f>A79+1</f>
        <v>9</v>
      </c>
      <c r="B80" s="33" t="s">
        <v>22</v>
      </c>
      <c r="C80" s="34" t="s">
        <v>10</v>
      </c>
      <c r="D80" s="35">
        <f>D79</f>
        <v>474.29</v>
      </c>
      <c r="E80" s="130">
        <v>160</v>
      </c>
      <c r="F80" s="131">
        <f>D80*E80</f>
        <v>75886.400000000009</v>
      </c>
      <c r="G80" s="1"/>
    </row>
    <row r="81" spans="1:7" s="23" customFormat="1" ht="15" customHeight="1">
      <c r="A81" s="91"/>
      <c r="B81" s="40"/>
      <c r="C81" s="41"/>
      <c r="D81" s="42"/>
      <c r="E81" s="14"/>
      <c r="F81" s="43"/>
      <c r="G81" s="1"/>
    </row>
    <row r="82" spans="1:7" s="23" customFormat="1" ht="15" customHeight="1">
      <c r="A82" s="103"/>
      <c r="B82" s="28" t="s">
        <v>24</v>
      </c>
      <c r="C82" s="29"/>
      <c r="D82" s="30"/>
      <c r="E82" s="31"/>
      <c r="F82" s="32"/>
      <c r="G82" s="1"/>
    </row>
    <row r="83" spans="1:7" s="23" customFormat="1" ht="15" customHeight="1">
      <c r="A83" s="93">
        <f>A80+1</f>
        <v>10</v>
      </c>
      <c r="B83" s="33" t="s">
        <v>25</v>
      </c>
      <c r="C83" s="18" t="s">
        <v>10</v>
      </c>
      <c r="D83" s="50">
        <v>180.38</v>
      </c>
      <c r="E83" s="130">
        <v>200</v>
      </c>
      <c r="F83" s="131">
        <f>D83*E83</f>
        <v>36076</v>
      </c>
      <c r="G83" s="1"/>
    </row>
    <row r="84" spans="1:7" s="23" customFormat="1" ht="15" customHeight="1">
      <c r="A84" s="98">
        <f>A83+1</f>
        <v>11</v>
      </c>
      <c r="B84" s="33" t="s">
        <v>26</v>
      </c>
      <c r="C84" s="18" t="s">
        <v>10</v>
      </c>
      <c r="D84" s="50">
        <f>D83</f>
        <v>180.38</v>
      </c>
      <c r="E84" s="130">
        <v>800</v>
      </c>
      <c r="F84" s="131">
        <f>D84*E84</f>
        <v>144304</v>
      </c>
      <c r="G84" s="1"/>
    </row>
    <row r="85" spans="1:7" s="23" customFormat="1" ht="15" customHeight="1">
      <c r="A85" s="102"/>
      <c r="B85" s="40"/>
      <c r="C85" s="40"/>
      <c r="D85" s="55"/>
      <c r="E85" s="14"/>
      <c r="F85" s="43"/>
      <c r="G85" s="1"/>
    </row>
    <row r="86" spans="1:7" s="23" customFormat="1" ht="15" customHeight="1">
      <c r="A86" s="103"/>
      <c r="B86" s="28" t="s">
        <v>46</v>
      </c>
      <c r="C86" s="29"/>
      <c r="D86" s="30"/>
      <c r="E86" s="31"/>
      <c r="F86" s="32"/>
      <c r="G86" s="1"/>
    </row>
    <row r="87" spans="1:7" s="23" customFormat="1" ht="15" customHeight="1">
      <c r="A87" s="98">
        <f>A84+1</f>
        <v>12</v>
      </c>
      <c r="B87" s="33" t="s">
        <v>20</v>
      </c>
      <c r="C87" s="18" t="s">
        <v>10</v>
      </c>
      <c r="D87" s="50">
        <v>717.24</v>
      </c>
      <c r="E87" s="130">
        <v>200</v>
      </c>
      <c r="F87" s="131">
        <f>D87*E87</f>
        <v>143448</v>
      </c>
      <c r="G87" s="1"/>
    </row>
    <row r="88" spans="1:7" s="23" customFormat="1" ht="15" customHeight="1">
      <c r="A88" s="101">
        <f>A87+1</f>
        <v>13</v>
      </c>
      <c r="B88" s="33" t="s">
        <v>22</v>
      </c>
      <c r="C88" s="18" t="s">
        <v>10</v>
      </c>
      <c r="D88" s="50">
        <f>D87</f>
        <v>717.24</v>
      </c>
      <c r="E88" s="130">
        <v>160</v>
      </c>
      <c r="F88" s="131">
        <f>D88*E88</f>
        <v>114758.39999999999</v>
      </c>
      <c r="G88" s="1"/>
    </row>
    <row r="89" spans="1:7" s="23" customFormat="1" ht="15" customHeight="1">
      <c r="A89" s="99"/>
      <c r="B89" s="20"/>
      <c r="C89" s="20"/>
      <c r="D89" s="15"/>
      <c r="E89" s="14"/>
      <c r="F89" s="21"/>
      <c r="G89" s="1"/>
    </row>
    <row r="90" spans="1:7" s="23" customFormat="1" ht="15" customHeight="1">
      <c r="A90" s="9"/>
      <c r="B90" s="10" t="s">
        <v>28</v>
      </c>
      <c r="C90" s="11"/>
      <c r="D90" s="12"/>
      <c r="E90" s="13"/>
      <c r="F90" s="13" t="str">
        <f>IF(ISBLANK(E90),"",E90*D90)</f>
        <v/>
      </c>
      <c r="G90" s="1"/>
    </row>
    <row r="91" spans="1:7" s="23" customFormat="1" ht="15" customHeight="1">
      <c r="A91" s="103"/>
      <c r="B91" s="28" t="s">
        <v>47</v>
      </c>
      <c r="C91" s="108"/>
      <c r="D91" s="108"/>
      <c r="E91" s="31"/>
      <c r="F91" s="108"/>
      <c r="G91" s="1"/>
    </row>
    <row r="92" spans="1:7" s="71" customFormat="1" ht="15" customHeight="1">
      <c r="A92" s="109" t="s">
        <v>66</v>
      </c>
      <c r="B92" s="33" t="s">
        <v>30</v>
      </c>
      <c r="C92" s="18" t="s">
        <v>10</v>
      </c>
      <c r="D92" s="50">
        <v>122.15</v>
      </c>
      <c r="E92" s="130">
        <v>536</v>
      </c>
      <c r="F92" s="131">
        <f>D92*E92</f>
        <v>65472.4</v>
      </c>
      <c r="G92" s="69"/>
    </row>
    <row r="93" spans="1:7" s="23" customFormat="1" ht="25.5" customHeight="1">
      <c r="A93" s="106">
        <f>A92+1</f>
        <v>15</v>
      </c>
      <c r="B93" s="33" t="s">
        <v>31</v>
      </c>
      <c r="C93" s="18" t="s">
        <v>10</v>
      </c>
      <c r="D93" s="50">
        <v>122.15</v>
      </c>
      <c r="E93" s="130">
        <v>200</v>
      </c>
      <c r="F93" s="131">
        <f>D93*E93</f>
        <v>24430</v>
      </c>
      <c r="G93" s="1"/>
    </row>
    <row r="94" spans="1:7" ht="15" customHeight="1">
      <c r="A94" s="104"/>
      <c r="B94" s="54"/>
      <c r="C94" s="38"/>
      <c r="D94" s="17"/>
      <c r="E94" s="14"/>
      <c r="F94" s="56"/>
    </row>
    <row r="95" spans="1:7" ht="15" customHeight="1">
      <c r="A95" s="103"/>
      <c r="B95" s="28" t="s">
        <v>48</v>
      </c>
      <c r="C95" s="108"/>
      <c r="D95" s="108"/>
      <c r="E95" s="31"/>
      <c r="F95" s="108"/>
    </row>
    <row r="96" spans="1:7" ht="15" customHeight="1">
      <c r="A96" s="106">
        <f>A93+1</f>
        <v>16</v>
      </c>
      <c r="B96" s="33" t="s">
        <v>30</v>
      </c>
      <c r="C96" s="18" t="s">
        <v>10</v>
      </c>
      <c r="D96" s="50">
        <v>75.489999999999995</v>
      </c>
      <c r="E96" s="130">
        <v>536</v>
      </c>
      <c r="F96" s="131">
        <f>D96*E96</f>
        <v>40462.639999999999</v>
      </c>
    </row>
    <row r="97" spans="1:7" ht="25.5" customHeight="1">
      <c r="A97" s="106">
        <f>A96+1</f>
        <v>17</v>
      </c>
      <c r="B97" s="33" t="s">
        <v>49</v>
      </c>
      <c r="C97" s="18" t="s">
        <v>10</v>
      </c>
      <c r="D97" s="50">
        <f>D96</f>
        <v>75.489999999999995</v>
      </c>
      <c r="E97" s="130">
        <v>200</v>
      </c>
      <c r="F97" s="131">
        <f>D97*E97</f>
        <v>15097.999999999998</v>
      </c>
    </row>
    <row r="98" spans="1:7" s="23" customFormat="1" ht="25.5" customHeight="1">
      <c r="A98" s="106">
        <f>A97+1</f>
        <v>18</v>
      </c>
      <c r="B98" s="33" t="s">
        <v>37</v>
      </c>
      <c r="C98" s="18" t="s">
        <v>10</v>
      </c>
      <c r="D98" s="50">
        <f>D96</f>
        <v>75.489999999999995</v>
      </c>
      <c r="E98" s="130">
        <v>96</v>
      </c>
      <c r="F98" s="131">
        <f>D98*E98</f>
        <v>7247.0399999999991</v>
      </c>
      <c r="G98" s="1"/>
    </row>
    <row r="99" spans="1:7" s="23" customFormat="1" ht="15" customHeight="1">
      <c r="A99" s="104"/>
      <c r="B99" s="54"/>
      <c r="C99" s="38"/>
      <c r="D99" s="17"/>
      <c r="E99" s="14"/>
      <c r="F99" s="56"/>
      <c r="G99" s="1"/>
    </row>
    <row r="100" spans="1:7" s="23" customFormat="1" ht="15" customHeight="1">
      <c r="A100" s="103"/>
      <c r="B100" s="62" t="s">
        <v>50</v>
      </c>
      <c r="C100" s="108"/>
      <c r="D100" s="108"/>
      <c r="E100" s="31"/>
      <c r="F100" s="108"/>
      <c r="G100" s="1"/>
    </row>
    <row r="101" spans="1:7" s="23" customFormat="1" ht="15" customHeight="1">
      <c r="A101" s="106">
        <f>A98+1</f>
        <v>19</v>
      </c>
      <c r="B101" s="33" t="s">
        <v>30</v>
      </c>
      <c r="C101" s="18" t="s">
        <v>10</v>
      </c>
      <c r="D101" s="50">
        <v>50.1</v>
      </c>
      <c r="E101" s="130">
        <v>536</v>
      </c>
      <c r="F101" s="131">
        <f>D101*E101</f>
        <v>26853.600000000002</v>
      </c>
      <c r="G101" s="1"/>
    </row>
    <row r="102" spans="1:7" s="23" customFormat="1" ht="15" customHeight="1">
      <c r="A102" s="106">
        <f>A101+1</f>
        <v>20</v>
      </c>
      <c r="B102" s="33" t="s">
        <v>33</v>
      </c>
      <c r="C102" s="18" t="s">
        <v>10</v>
      </c>
      <c r="D102" s="50">
        <f>D101</f>
        <v>50.1</v>
      </c>
      <c r="E102" s="130">
        <v>80</v>
      </c>
      <c r="F102" s="131">
        <f>D102*E102</f>
        <v>4008</v>
      </c>
      <c r="G102" s="1"/>
    </row>
    <row r="103" spans="1:7" s="23" customFormat="1" ht="25.5" customHeight="1">
      <c r="A103" s="106">
        <f>A102+1</f>
        <v>21</v>
      </c>
      <c r="B103" s="33" t="s">
        <v>67</v>
      </c>
      <c r="C103" s="18" t="s">
        <v>10</v>
      </c>
      <c r="D103" s="50">
        <f>D101</f>
        <v>50.1</v>
      </c>
      <c r="E103" s="130">
        <v>200</v>
      </c>
      <c r="F103" s="131">
        <f>D103*E103</f>
        <v>10020</v>
      </c>
      <c r="G103" s="1"/>
    </row>
    <row r="104" spans="1:7" s="23" customFormat="1" ht="15" customHeight="1">
      <c r="A104" s="106">
        <f>A103+1</f>
        <v>22</v>
      </c>
      <c r="B104" s="33" t="s">
        <v>38</v>
      </c>
      <c r="C104" s="18" t="s">
        <v>10</v>
      </c>
      <c r="D104" s="50">
        <f>D101</f>
        <v>50.1</v>
      </c>
      <c r="E104" s="130">
        <v>120</v>
      </c>
      <c r="F104" s="131">
        <f>D104*E104</f>
        <v>6012</v>
      </c>
      <c r="G104" s="1"/>
    </row>
    <row r="105" spans="1:7" s="23" customFormat="1" ht="15" customHeight="1">
      <c r="A105" s="103"/>
      <c r="B105" s="62" t="s">
        <v>51</v>
      </c>
      <c r="C105" s="108"/>
      <c r="D105" s="108"/>
      <c r="E105" s="31"/>
      <c r="F105" s="108"/>
      <c r="G105" s="1"/>
    </row>
    <row r="106" spans="1:7" s="23" customFormat="1" ht="15" customHeight="1">
      <c r="A106" s="106">
        <f>A104+1</f>
        <v>23</v>
      </c>
      <c r="B106" s="33" t="s">
        <v>30</v>
      </c>
      <c r="C106" s="18" t="s">
        <v>10</v>
      </c>
      <c r="D106" s="50">
        <v>58.62</v>
      </c>
      <c r="E106" s="130">
        <v>536</v>
      </c>
      <c r="F106" s="131">
        <f>D106*E106</f>
        <v>31420.32</v>
      </c>
      <c r="G106" s="1"/>
    </row>
    <row r="107" spans="1:7" s="23" customFormat="1" ht="25.5" customHeight="1">
      <c r="A107" s="106">
        <f>A106+1</f>
        <v>24</v>
      </c>
      <c r="B107" s="33" t="s">
        <v>68</v>
      </c>
      <c r="C107" s="18" t="s">
        <v>10</v>
      </c>
      <c r="D107" s="50">
        <f>D106</f>
        <v>58.62</v>
      </c>
      <c r="E107" s="130">
        <v>200</v>
      </c>
      <c r="F107" s="131">
        <f>D107*E107</f>
        <v>11724</v>
      </c>
      <c r="G107" s="1"/>
    </row>
    <row r="108" spans="1:7" s="23" customFormat="1" ht="15" customHeight="1">
      <c r="A108" s="104"/>
      <c r="B108" s="54"/>
      <c r="C108" s="38"/>
      <c r="D108" s="17"/>
      <c r="E108" s="14"/>
      <c r="F108" s="56"/>
      <c r="G108" s="1"/>
    </row>
    <row r="109" spans="1:7" s="23" customFormat="1" ht="15" customHeight="1">
      <c r="A109" s="103"/>
      <c r="B109" s="62" t="s">
        <v>52</v>
      </c>
      <c r="C109" s="108"/>
      <c r="D109" s="108"/>
      <c r="E109" s="31"/>
      <c r="F109" s="108"/>
      <c r="G109" s="1"/>
    </row>
    <row r="110" spans="1:7" s="23" customFormat="1" ht="15" customHeight="1">
      <c r="A110" s="106">
        <f>A107+1</f>
        <v>25</v>
      </c>
      <c r="B110" s="33" t="s">
        <v>30</v>
      </c>
      <c r="C110" s="18" t="s">
        <v>10</v>
      </c>
      <c r="D110" s="50">
        <v>77.849999999999994</v>
      </c>
      <c r="E110" s="130">
        <v>536</v>
      </c>
      <c r="F110" s="131">
        <f>D110*E110</f>
        <v>41727.599999999999</v>
      </c>
      <c r="G110" s="1"/>
    </row>
    <row r="111" spans="1:7" s="23" customFormat="1" ht="25.5" customHeight="1">
      <c r="A111" s="106">
        <f>A110+1</f>
        <v>26</v>
      </c>
      <c r="B111" s="33" t="s">
        <v>53</v>
      </c>
      <c r="C111" s="18" t="s">
        <v>10</v>
      </c>
      <c r="D111" s="50">
        <f>D110</f>
        <v>77.849999999999994</v>
      </c>
      <c r="E111" s="130">
        <v>200</v>
      </c>
      <c r="F111" s="131">
        <f>D111*E111</f>
        <v>15569.999999999998</v>
      </c>
      <c r="G111" s="1"/>
    </row>
    <row r="112" spans="1:7" s="23" customFormat="1" ht="25.5" customHeight="1">
      <c r="A112" s="106">
        <f>A111+1</f>
        <v>27</v>
      </c>
      <c r="B112" s="33" t="s">
        <v>37</v>
      </c>
      <c r="C112" s="18" t="s">
        <v>10</v>
      </c>
      <c r="D112" s="50">
        <f>D110</f>
        <v>77.849999999999994</v>
      </c>
      <c r="E112" s="130">
        <v>96</v>
      </c>
      <c r="F112" s="131">
        <f>D112*E112</f>
        <v>7473.5999999999995</v>
      </c>
      <c r="G112" s="1"/>
    </row>
    <row r="113" spans="1:7" s="23" customFormat="1" ht="15" customHeight="1">
      <c r="A113" s="106">
        <f>A112+1</f>
        <v>28</v>
      </c>
      <c r="B113" s="33" t="s">
        <v>34</v>
      </c>
      <c r="C113" s="18" t="s">
        <v>10</v>
      </c>
      <c r="D113" s="50">
        <f>D110</f>
        <v>77.849999999999994</v>
      </c>
      <c r="E113" s="130">
        <v>40</v>
      </c>
      <c r="F113" s="131">
        <f>D113*E113</f>
        <v>3114</v>
      </c>
      <c r="G113" s="1"/>
    </row>
    <row r="114" spans="1:7" s="23" customFormat="1" ht="15" customHeight="1">
      <c r="A114" s="106">
        <f>A113+1</f>
        <v>29</v>
      </c>
      <c r="B114" s="33" t="s">
        <v>54</v>
      </c>
      <c r="C114" s="18" t="s">
        <v>10</v>
      </c>
      <c r="D114" s="50">
        <f>D110</f>
        <v>77.849999999999994</v>
      </c>
      <c r="E114" s="130">
        <v>280</v>
      </c>
      <c r="F114" s="131">
        <f>D114*E114</f>
        <v>21798</v>
      </c>
      <c r="G114" s="1"/>
    </row>
    <row r="115" spans="1:7" s="23" customFormat="1" ht="15" customHeight="1">
      <c r="A115" s="104"/>
      <c r="B115" s="54"/>
      <c r="C115" s="38"/>
      <c r="D115" s="17"/>
      <c r="E115" s="14"/>
      <c r="F115" s="56"/>
      <c r="G115" s="1"/>
    </row>
    <row r="116" spans="1:7" s="23" customFormat="1" ht="15" customHeight="1">
      <c r="A116" s="103"/>
      <c r="B116" s="62" t="s">
        <v>55</v>
      </c>
      <c r="C116" s="108"/>
      <c r="D116" s="108"/>
      <c r="E116" s="31"/>
      <c r="F116" s="108"/>
      <c r="G116" s="1"/>
    </row>
    <row r="117" spans="1:7" s="23" customFormat="1" ht="15" customHeight="1">
      <c r="A117" s="106">
        <f>A114+1</f>
        <v>30</v>
      </c>
      <c r="B117" s="33" t="s">
        <v>30</v>
      </c>
      <c r="C117" s="18" t="s">
        <v>10</v>
      </c>
      <c r="D117" s="50">
        <v>120.5</v>
      </c>
      <c r="E117" s="130">
        <v>536</v>
      </c>
      <c r="F117" s="131">
        <f t="shared" ref="F117:F125" si="0">D117*E117</f>
        <v>64588</v>
      </c>
      <c r="G117" s="1"/>
    </row>
    <row r="118" spans="1:7" s="23" customFormat="1" ht="15" customHeight="1">
      <c r="A118" s="106">
        <f t="shared" ref="A118:A125" si="1">A117+1</f>
        <v>31</v>
      </c>
      <c r="B118" s="33" t="s">
        <v>33</v>
      </c>
      <c r="C118" s="18" t="s">
        <v>10</v>
      </c>
      <c r="D118" s="50">
        <f>D117</f>
        <v>120.5</v>
      </c>
      <c r="E118" s="130">
        <v>80</v>
      </c>
      <c r="F118" s="131">
        <f t="shared" si="0"/>
        <v>9640</v>
      </c>
      <c r="G118" s="1"/>
    </row>
    <row r="119" spans="1:7" s="23" customFormat="1" ht="25.5" customHeight="1">
      <c r="A119" s="106">
        <f t="shared" si="1"/>
        <v>32</v>
      </c>
      <c r="B119" s="33" t="s">
        <v>56</v>
      </c>
      <c r="C119" s="18" t="s">
        <v>10</v>
      </c>
      <c r="D119" s="50">
        <f>D117</f>
        <v>120.5</v>
      </c>
      <c r="E119" s="130">
        <v>200</v>
      </c>
      <c r="F119" s="131">
        <f t="shared" si="0"/>
        <v>24100</v>
      </c>
      <c r="G119" s="1"/>
    </row>
    <row r="120" spans="1:7" s="23" customFormat="1" ht="25.5" customHeight="1">
      <c r="A120" s="106">
        <f t="shared" si="1"/>
        <v>33</v>
      </c>
      <c r="B120" s="33" t="s">
        <v>57</v>
      </c>
      <c r="C120" s="18" t="s">
        <v>10</v>
      </c>
      <c r="D120" s="50">
        <f>D117</f>
        <v>120.5</v>
      </c>
      <c r="E120" s="130">
        <v>96</v>
      </c>
      <c r="F120" s="131">
        <f t="shared" si="0"/>
        <v>11568</v>
      </c>
      <c r="G120" s="1"/>
    </row>
    <row r="121" spans="1:7" s="23" customFormat="1" ht="15" customHeight="1">
      <c r="A121" s="106">
        <f t="shared" si="1"/>
        <v>34</v>
      </c>
      <c r="B121" s="33" t="s">
        <v>38</v>
      </c>
      <c r="C121" s="18" t="s">
        <v>10</v>
      </c>
      <c r="D121" s="50">
        <f>D117</f>
        <v>120.5</v>
      </c>
      <c r="E121" s="130">
        <v>120</v>
      </c>
      <c r="F121" s="131">
        <f t="shared" si="0"/>
        <v>14460</v>
      </c>
      <c r="G121" s="1"/>
    </row>
    <row r="122" spans="1:7" s="23" customFormat="1" ht="25.5" customHeight="1">
      <c r="A122" s="106">
        <f t="shared" si="1"/>
        <v>35</v>
      </c>
      <c r="B122" s="63" t="s">
        <v>58</v>
      </c>
      <c r="C122" s="18" t="s">
        <v>59</v>
      </c>
      <c r="D122" s="47">
        <v>0.23</v>
      </c>
      <c r="E122" s="130">
        <v>9600</v>
      </c>
      <c r="F122" s="131">
        <f t="shared" si="0"/>
        <v>2208</v>
      </c>
      <c r="G122" s="64"/>
    </row>
    <row r="123" spans="1:7" s="23" customFormat="1" ht="25.5" customHeight="1">
      <c r="A123" s="106">
        <f t="shared" si="1"/>
        <v>36</v>
      </c>
      <c r="B123" s="63" t="s">
        <v>60</v>
      </c>
      <c r="C123" s="18" t="s">
        <v>59</v>
      </c>
      <c r="D123" s="47">
        <v>0.21</v>
      </c>
      <c r="E123" s="130">
        <v>9600</v>
      </c>
      <c r="F123" s="131">
        <f t="shared" si="0"/>
        <v>2016</v>
      </c>
      <c r="G123" s="64"/>
    </row>
    <row r="124" spans="1:7" s="23" customFormat="1" ht="25.5" customHeight="1">
      <c r="A124" s="106">
        <f t="shared" si="1"/>
        <v>37</v>
      </c>
      <c r="B124" s="63" t="s">
        <v>61</v>
      </c>
      <c r="C124" s="18" t="s">
        <v>59</v>
      </c>
      <c r="D124" s="47">
        <v>0.08</v>
      </c>
      <c r="E124" s="130">
        <v>9600</v>
      </c>
      <c r="F124" s="131">
        <f t="shared" si="0"/>
        <v>768</v>
      </c>
      <c r="G124" s="64"/>
    </row>
    <row r="125" spans="1:7" s="23" customFormat="1" ht="25.5" customHeight="1">
      <c r="A125" s="106">
        <f t="shared" si="1"/>
        <v>38</v>
      </c>
      <c r="B125" s="63" t="s">
        <v>62</v>
      </c>
      <c r="C125" s="18" t="s">
        <v>59</v>
      </c>
      <c r="D125" s="47">
        <v>0.36</v>
      </c>
      <c r="E125" s="130">
        <v>9600</v>
      </c>
      <c r="F125" s="131">
        <f t="shared" si="0"/>
        <v>3456</v>
      </c>
      <c r="G125" s="8"/>
    </row>
    <row r="126" spans="1:7" s="23" customFormat="1" ht="15" customHeight="1">
      <c r="A126" s="104"/>
      <c r="B126" s="54"/>
      <c r="C126" s="38"/>
      <c r="D126" s="17"/>
      <c r="E126" s="14"/>
      <c r="F126" s="56"/>
      <c r="G126" s="1"/>
    </row>
    <row r="127" spans="1:7" s="23" customFormat="1" ht="15" customHeight="1">
      <c r="A127" s="103"/>
      <c r="B127" s="60" t="s">
        <v>39</v>
      </c>
      <c r="C127" s="108"/>
      <c r="D127" s="108"/>
      <c r="E127" s="31"/>
      <c r="F127" s="108"/>
      <c r="G127" s="1"/>
    </row>
    <row r="128" spans="1:7" s="23" customFormat="1" ht="25.5" customHeight="1">
      <c r="A128" s="106">
        <f>A125+1</f>
        <v>39</v>
      </c>
      <c r="B128" s="33" t="s">
        <v>40</v>
      </c>
      <c r="C128" s="18" t="s">
        <v>21</v>
      </c>
      <c r="D128" s="50">
        <v>899.86</v>
      </c>
      <c r="E128" s="130">
        <v>160</v>
      </c>
      <c r="F128" s="131">
        <f>D128*E128</f>
        <v>143977.60000000001</v>
      </c>
      <c r="G128" s="1"/>
    </row>
    <row r="129" spans="1:6" ht="15" customHeight="1" thickBot="1">
      <c r="A129" s="110"/>
      <c r="B129" s="82"/>
      <c r="C129" s="83"/>
      <c r="D129" s="84"/>
      <c r="E129" s="65"/>
      <c r="F129" s="85"/>
    </row>
    <row r="130" spans="1:6" ht="15" customHeight="1">
      <c r="A130" s="133"/>
      <c r="B130" s="134" t="s">
        <v>63</v>
      </c>
      <c r="C130" s="135" t="s">
        <v>64</v>
      </c>
      <c r="D130" s="135"/>
      <c r="E130" s="136"/>
      <c r="F130" s="137">
        <f>SUM(F7:F129)</f>
        <v>3337966.64</v>
      </c>
    </row>
    <row r="131" spans="1:6" s="78" customFormat="1" ht="16.5" customHeight="1">
      <c r="A131" s="73"/>
      <c r="B131" s="74"/>
      <c r="C131" s="75"/>
      <c r="D131" s="76"/>
      <c r="E131" s="77"/>
    </row>
    <row r="132" spans="1:6" s="67" customFormat="1" ht="6" customHeight="1">
      <c r="A132" s="80"/>
      <c r="E132" s="81"/>
    </row>
  </sheetData>
  <autoFilter ref="A6:F130" xr:uid="{00000000-0009-0000-0000-000000000000}"/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19685039370078741" right="0.19685039370078741" top="0.59055118110236227" bottom="0.19685039370078741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</vt:lpstr>
      <vt:lpstr>КП!Область_друку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Драгунов</dc:creator>
  <cp:lastModifiedBy>ZHURBA</cp:lastModifiedBy>
  <cp:lastPrinted>2025-11-27T08:55:31Z</cp:lastPrinted>
  <dcterms:created xsi:type="dcterms:W3CDTF">2015-06-05T18:19:34Z</dcterms:created>
  <dcterms:modified xsi:type="dcterms:W3CDTF">2026-02-09T12:15:11Z</dcterms:modified>
</cp:coreProperties>
</file>