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1" i="1"/>
  <c r="J22" i="1"/>
  <c r="J23" i="1"/>
  <c r="J24" i="1"/>
  <c r="J25" i="1"/>
  <c r="J26" i="1"/>
  <c r="J27" i="1"/>
  <c r="J30" i="1"/>
  <c r="J31" i="1"/>
  <c r="J46" i="1" s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10" i="1"/>
  <c r="H11" i="1"/>
  <c r="H12" i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10" i="1"/>
  <c r="E52" i="1" l="1"/>
  <c r="E51" i="1"/>
  <c r="F29" i="1"/>
  <c r="F28" i="1"/>
  <c r="F20" i="1"/>
  <c r="E48" i="1"/>
  <c r="J28" i="1" l="1"/>
  <c r="H28" i="1"/>
  <c r="J20" i="1"/>
  <c r="H20" i="1"/>
  <c r="J29" i="1"/>
  <c r="H29" i="1"/>
  <c r="H46" i="1" l="1"/>
</calcChain>
</file>

<file path=xl/sharedStrings.xml><?xml version="1.0" encoding="utf-8"?>
<sst xmlns="http://schemas.openxmlformats.org/spreadsheetml/2006/main" count="91" uniqueCount="62">
  <si>
    <t>Обробка деревини</t>
  </si>
  <si>
    <t>м3</t>
  </si>
  <si>
    <t>кількість</t>
  </si>
  <si>
    <t>м2</t>
  </si>
  <si>
    <t>Утеплення +паро-гідро бар'єр внутр перегородки</t>
  </si>
  <si>
    <t>Обрешітка під фасадне оздоблення</t>
  </si>
  <si>
    <t>Монтаж фальца</t>
  </si>
  <si>
    <t>Монтаж дерев'яних елементів фасаду</t>
  </si>
  <si>
    <t>Монтаж снігоутримувачів</t>
  </si>
  <si>
    <t>м.п.</t>
  </si>
  <si>
    <t>Фарбування та зварювання металевих рам</t>
  </si>
  <si>
    <t>Зашивка днища листовим металом</t>
  </si>
  <si>
    <t>Монтаж OSB плит під підлоги</t>
  </si>
  <si>
    <t>РАМА ТА КАРКАС</t>
  </si>
  <si>
    <t>ФАСАДИ</t>
  </si>
  <si>
    <t>ВНУТРІШНЄ ОЗДОБЛЕННЯ</t>
  </si>
  <si>
    <t>Монтаж терасної дошки</t>
  </si>
  <si>
    <t>Фарбування терасної дошки та фасадних елементів</t>
  </si>
  <si>
    <t>Монтаж фальшбруса</t>
  </si>
  <si>
    <t>САНВУЗОЛ</t>
  </si>
  <si>
    <t>Монтаж OSB плит (стіни, стеля)</t>
  </si>
  <si>
    <t>Монтаж гіпсокартону (стіни)</t>
  </si>
  <si>
    <t>ІНЖЕНЕРІЯ</t>
  </si>
  <si>
    <t xml:space="preserve"> Монтаж електрокабелю в гофротрубі </t>
  </si>
  <si>
    <t xml:space="preserve">Мотаж щита під автомати </t>
  </si>
  <si>
    <t>шт</t>
  </si>
  <si>
    <t xml:space="preserve">Мотаж щита під слаботочку </t>
  </si>
  <si>
    <t>Монтаж автоматики</t>
  </si>
  <si>
    <t>Монтаж дверних блоків</t>
  </si>
  <si>
    <t>Укладання ламінату</t>
  </si>
  <si>
    <t>Монтаж точок вводу виводу каналізація</t>
  </si>
  <si>
    <t>Монтаж точок вводу виводу водопостачання</t>
  </si>
  <si>
    <t>РОЗРАХУНОК ВАРТОСТІ БУДІВЕЛЬНО-МОНТАЖНИХ РОБІТ</t>
  </si>
  <si>
    <t>БАРНХАУС 76 м2</t>
  </si>
  <si>
    <t>загальна вартсість за роботи складає 11400 дол.США</t>
  </si>
  <si>
    <t>вартість робіт за м2 складає 150 доларів США</t>
  </si>
  <si>
    <t>№ пп</t>
  </si>
  <si>
    <t>Найменування робіт</t>
  </si>
  <si>
    <t>Од.вим</t>
  </si>
  <si>
    <t>Примітки</t>
  </si>
  <si>
    <t>Площа фасадів, зовн стін</t>
  </si>
  <si>
    <t>Площа даху</t>
  </si>
  <si>
    <t>підлога</t>
  </si>
  <si>
    <t>Монтаж вентканалів</t>
  </si>
  <si>
    <t xml:space="preserve">курс долара </t>
  </si>
  <si>
    <t>Утеплення +паро-гідро бар'єр зовн стіни, стелі, підлога</t>
  </si>
  <si>
    <t>Збирання дерев'яних каркасів основні</t>
  </si>
  <si>
    <t>Збирання дерев'яних каркасів (перегородки)</t>
  </si>
  <si>
    <t>перегородки в 2 стороні (фальшбрус)</t>
  </si>
  <si>
    <t>плінтус</t>
  </si>
  <si>
    <t>Укладнання плитки керамічної +фуга +отвори (стіни, підлоги)</t>
  </si>
  <si>
    <t>Монтаж плінтуса пластикового</t>
  </si>
  <si>
    <t>Фарбування фальшбруса 2 слоя</t>
  </si>
  <si>
    <t>Монтаж декоративних кутиків</t>
  </si>
  <si>
    <t>Фарбування декоративних кутиків</t>
  </si>
  <si>
    <t>Вартітсь     за 1, грн</t>
  </si>
  <si>
    <t>Загальна вартість,  грн</t>
  </si>
  <si>
    <t>Вартітсь     за 1, доларів</t>
  </si>
  <si>
    <t>Загальна вартість,  доларів</t>
  </si>
  <si>
    <t>грн</t>
  </si>
  <si>
    <t>дол</t>
  </si>
  <si>
    <t>42,2, дата 10.12.2025р.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</si>
</sst>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left"/>
    </xf>
    <xf numFmtId="2" fontId="0" fillId="0" borderId="0" xfId="0" applyNumberFormat="1"/>
    <xf numFmtId="0" fontId="0" fillId="2" borderId="1" xfId="0" applyFill="1" applyBorder="1"/>
    <xf numFmtId="2" fontId="0" fillId="2" borderId="1" xfId="0" applyNumberFormat="1" applyFill="1" applyBorder="1"/>
    <xf numFmtId="0" fontId="0" fillId="3" borderId="1" xfId="0" applyFill="1" applyBorder="1"/>
    <xf numFmtId="2" fontId="0" fillId="3" borderId="1" xfId="0" applyNumberFormat="1" applyFill="1" applyBorder="1"/>
    <xf numFmtId="2" fontId="0" fillId="4" borderId="0" xfId="0" applyNumberFormat="1" applyFill="1"/>
    <xf numFmtId="2" fontId="0" fillId="6" borderId="0" xfId="0" applyNumberFormat="1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3" borderId="6" xfId="0" applyFill="1" applyBorder="1"/>
    <xf numFmtId="0" fontId="0" fillId="0" borderId="5" xfId="0" applyNumberFormat="1" applyBorder="1"/>
    <xf numFmtId="2" fontId="0" fillId="3" borderId="6" xfId="0" applyNumberFormat="1" applyFill="1" applyBorder="1"/>
    <xf numFmtId="0" fontId="0" fillId="0" borderId="5" xfId="0" applyBorder="1"/>
    <xf numFmtId="0" fontId="0" fillId="0" borderId="7" xfId="0" applyBorder="1"/>
    <xf numFmtId="0" fontId="0" fillId="0" borderId="8" xfId="0" applyFill="1" applyBorder="1" applyAlignment="1">
      <alignment wrapText="1"/>
    </xf>
    <xf numFmtId="0" fontId="0" fillId="0" borderId="8" xfId="0" applyBorder="1"/>
    <xf numFmtId="0" fontId="0" fillId="0" borderId="8" xfId="0" applyFill="1" applyBorder="1"/>
    <xf numFmtId="0" fontId="0" fillId="5" borderId="8" xfId="0" applyFill="1" applyBorder="1"/>
    <xf numFmtId="2" fontId="0" fillId="5" borderId="8" xfId="0" applyNumberFormat="1" applyFill="1" applyBorder="1"/>
    <xf numFmtId="2" fontId="0" fillId="3" borderId="8" xfId="0" applyNumberFormat="1" applyFill="1" applyBorder="1"/>
    <xf numFmtId="2" fontId="0" fillId="3" borderId="9" xfId="0" applyNumberForma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2"/>
  <sheetViews>
    <sheetView tabSelected="1" topLeftCell="B1" workbookViewId="0">
      <selection activeCell="D8" sqref="D8"/>
    </sheetView>
  </sheetViews>
  <sheetFormatPr defaultRowHeight="14.5" x14ac:dyDescent="0.35"/>
  <cols>
    <col min="3" max="3" width="11.1796875" customWidth="1"/>
    <col min="4" max="4" width="54.6328125" customWidth="1"/>
    <col min="5" max="5" width="9.54296875" customWidth="1"/>
    <col min="6" max="6" width="9.90625" customWidth="1"/>
    <col min="7" max="7" width="11" customWidth="1"/>
    <col min="8" max="8" width="10.54296875" customWidth="1"/>
    <col min="9" max="9" width="10.26953125" customWidth="1"/>
    <col min="10" max="10" width="9.54296875" customWidth="1"/>
  </cols>
  <sheetData>
    <row r="2" spans="2:10" x14ac:dyDescent="0.35">
      <c r="C2" s="36" t="s">
        <v>32</v>
      </c>
      <c r="D2" s="36"/>
      <c r="E2" s="36"/>
      <c r="F2" s="36"/>
      <c r="G2" s="36"/>
      <c r="H2" s="36"/>
      <c r="I2" s="36"/>
      <c r="J2" s="36"/>
    </row>
    <row r="3" spans="2:10" x14ac:dyDescent="0.35">
      <c r="C3" s="31" t="s">
        <v>33</v>
      </c>
      <c r="D3" s="31"/>
      <c r="E3" s="31"/>
      <c r="F3" s="31"/>
    </row>
    <row r="4" spans="2:10" x14ac:dyDescent="0.35">
      <c r="C4" s="31" t="s">
        <v>34</v>
      </c>
      <c r="D4" s="31"/>
      <c r="E4" s="31"/>
      <c r="F4" s="31"/>
    </row>
    <row r="5" spans="2:10" x14ac:dyDescent="0.35">
      <c r="C5" s="31" t="s">
        <v>35</v>
      </c>
      <c r="D5" s="31"/>
      <c r="E5" s="31"/>
      <c r="F5" s="31"/>
    </row>
    <row r="6" spans="2:10" x14ac:dyDescent="0.35">
      <c r="C6" s="4" t="s">
        <v>44</v>
      </c>
      <c r="D6" s="5" t="s">
        <v>61</v>
      </c>
      <c r="E6" s="4"/>
      <c r="F6" s="4"/>
    </row>
    <row r="7" spans="2:10" ht="15" thickBot="1" x14ac:dyDescent="0.4"/>
    <row r="8" spans="2:10" ht="43.5" x14ac:dyDescent="0.35">
      <c r="B8" s="1"/>
      <c r="C8" s="13" t="s">
        <v>36</v>
      </c>
      <c r="D8" s="14" t="s">
        <v>37</v>
      </c>
      <c r="E8" s="14" t="s">
        <v>38</v>
      </c>
      <c r="F8" s="14" t="s">
        <v>2</v>
      </c>
      <c r="G8" s="15" t="s">
        <v>55</v>
      </c>
      <c r="H8" s="15" t="s">
        <v>56</v>
      </c>
      <c r="I8" s="16" t="s">
        <v>57</v>
      </c>
      <c r="J8" s="17" t="s">
        <v>58</v>
      </c>
    </row>
    <row r="9" spans="2:10" x14ac:dyDescent="0.35">
      <c r="C9" s="34" t="s">
        <v>13</v>
      </c>
      <c r="D9" s="35"/>
      <c r="E9" s="35"/>
      <c r="F9" s="35"/>
      <c r="G9" s="7"/>
      <c r="H9" s="7"/>
      <c r="I9" s="9"/>
      <c r="J9" s="18"/>
    </row>
    <row r="10" spans="2:10" x14ac:dyDescent="0.35">
      <c r="C10" s="19">
        <v>1</v>
      </c>
      <c r="D10" s="3" t="s">
        <v>0</v>
      </c>
      <c r="E10" s="2" t="s">
        <v>1</v>
      </c>
      <c r="F10" s="2">
        <v>15</v>
      </c>
      <c r="G10" s="7">
        <v>600</v>
      </c>
      <c r="H10" s="8">
        <f>F10*G10</f>
        <v>9000</v>
      </c>
      <c r="I10" s="10">
        <v>14.218009478672984</v>
      </c>
      <c r="J10" s="20">
        <f>I10*F10</f>
        <v>213.27014218009475</v>
      </c>
    </row>
    <row r="11" spans="2:10" x14ac:dyDescent="0.35">
      <c r="C11" s="21">
        <v>2</v>
      </c>
      <c r="D11" s="3" t="s">
        <v>10</v>
      </c>
      <c r="E11" s="2" t="s">
        <v>9</v>
      </c>
      <c r="F11" s="2">
        <v>76</v>
      </c>
      <c r="G11" s="7">
        <v>260</v>
      </c>
      <c r="H11" s="8">
        <f t="shared" ref="H11:H44" si="0">F11*G11</f>
        <v>19760</v>
      </c>
      <c r="I11" s="10">
        <v>6.1611374407582931</v>
      </c>
      <c r="J11" s="20">
        <f t="shared" ref="J11:J44" si="1">I11*F11</f>
        <v>468.24644549763025</v>
      </c>
    </row>
    <row r="12" spans="2:10" x14ac:dyDescent="0.35">
      <c r="C12" s="21">
        <v>3</v>
      </c>
      <c r="D12" s="3" t="s">
        <v>46</v>
      </c>
      <c r="E12" s="2" t="s">
        <v>3</v>
      </c>
      <c r="F12" s="2">
        <v>260</v>
      </c>
      <c r="G12" s="7">
        <v>500</v>
      </c>
      <c r="H12" s="8">
        <f t="shared" si="0"/>
        <v>130000</v>
      </c>
      <c r="I12" s="10">
        <v>11.848341232227487</v>
      </c>
      <c r="J12" s="20">
        <f t="shared" si="1"/>
        <v>3080.5687203791467</v>
      </c>
    </row>
    <row r="13" spans="2:10" x14ac:dyDescent="0.35">
      <c r="C13" s="19">
        <v>4</v>
      </c>
      <c r="D13" s="3" t="s">
        <v>47</v>
      </c>
      <c r="E13" s="2" t="s">
        <v>3</v>
      </c>
      <c r="F13" s="2">
        <v>59</v>
      </c>
      <c r="G13" s="7">
        <v>350</v>
      </c>
      <c r="H13" s="8">
        <f t="shared" si="0"/>
        <v>20650</v>
      </c>
      <c r="I13" s="10">
        <v>8.293838862559241</v>
      </c>
      <c r="J13" s="20">
        <f t="shared" si="1"/>
        <v>489.3364928909952</v>
      </c>
    </row>
    <row r="14" spans="2:10" x14ac:dyDescent="0.35">
      <c r="C14" s="21">
        <v>5</v>
      </c>
      <c r="D14" s="3" t="s">
        <v>45</v>
      </c>
      <c r="E14" s="2" t="s">
        <v>3</v>
      </c>
      <c r="F14" s="2">
        <v>260</v>
      </c>
      <c r="G14" s="7">
        <v>150</v>
      </c>
      <c r="H14" s="8">
        <f t="shared" si="0"/>
        <v>39000</v>
      </c>
      <c r="I14" s="10">
        <v>3.5545023696682461</v>
      </c>
      <c r="J14" s="20">
        <f t="shared" si="1"/>
        <v>924.17061611374402</v>
      </c>
    </row>
    <row r="15" spans="2:10" x14ac:dyDescent="0.35">
      <c r="C15" s="21">
        <v>6</v>
      </c>
      <c r="D15" s="3" t="s">
        <v>4</v>
      </c>
      <c r="E15" s="2" t="s">
        <v>3</v>
      </c>
      <c r="F15" s="2">
        <v>59</v>
      </c>
      <c r="G15" s="7">
        <v>80</v>
      </c>
      <c r="H15" s="8">
        <f t="shared" si="0"/>
        <v>4720</v>
      </c>
      <c r="I15" s="10">
        <v>1.8957345971563979</v>
      </c>
      <c r="J15" s="20">
        <f t="shared" si="1"/>
        <v>111.84834123222748</v>
      </c>
    </row>
    <row r="16" spans="2:10" x14ac:dyDescent="0.35">
      <c r="C16" s="21">
        <v>7</v>
      </c>
      <c r="D16" s="3" t="s">
        <v>11</v>
      </c>
      <c r="E16" s="2" t="s">
        <v>3</v>
      </c>
      <c r="F16" s="2">
        <v>84</v>
      </c>
      <c r="G16" s="7">
        <v>120</v>
      </c>
      <c r="H16" s="8">
        <f t="shared" si="0"/>
        <v>10080</v>
      </c>
      <c r="I16" s="10">
        <v>2.8436018957345968</v>
      </c>
      <c r="J16" s="20">
        <f t="shared" si="1"/>
        <v>238.86255924170612</v>
      </c>
    </row>
    <row r="17" spans="3:10" x14ac:dyDescent="0.35">
      <c r="C17" s="32" t="s">
        <v>14</v>
      </c>
      <c r="D17" s="33"/>
      <c r="E17" s="33"/>
      <c r="F17" s="33"/>
      <c r="G17" s="7"/>
      <c r="H17" s="8">
        <f t="shared" si="0"/>
        <v>0</v>
      </c>
      <c r="I17" s="10">
        <v>0</v>
      </c>
      <c r="J17" s="20">
        <f t="shared" si="1"/>
        <v>0</v>
      </c>
    </row>
    <row r="18" spans="3:10" x14ac:dyDescent="0.35">
      <c r="C18" s="19">
        <v>7</v>
      </c>
      <c r="D18" s="3" t="s">
        <v>5</v>
      </c>
      <c r="E18" s="2" t="s">
        <v>3</v>
      </c>
      <c r="F18" s="2">
        <v>176.1</v>
      </c>
      <c r="G18" s="7">
        <v>35</v>
      </c>
      <c r="H18" s="8">
        <f t="shared" si="0"/>
        <v>6163.5</v>
      </c>
      <c r="I18" s="10">
        <v>0.82938388625592407</v>
      </c>
      <c r="J18" s="20">
        <f t="shared" si="1"/>
        <v>146.05450236966823</v>
      </c>
    </row>
    <row r="19" spans="3:10" x14ac:dyDescent="0.35">
      <c r="C19" s="21">
        <v>8</v>
      </c>
      <c r="D19" s="3" t="s">
        <v>6</v>
      </c>
      <c r="E19" s="2" t="s">
        <v>3</v>
      </c>
      <c r="F19" s="2">
        <v>176.1</v>
      </c>
      <c r="G19" s="7">
        <v>180</v>
      </c>
      <c r="H19" s="8">
        <f t="shared" si="0"/>
        <v>31698</v>
      </c>
      <c r="I19" s="10">
        <v>4.2654028436018958</v>
      </c>
      <c r="J19" s="20">
        <f t="shared" si="1"/>
        <v>751.13744075829379</v>
      </c>
    </row>
    <row r="20" spans="3:10" x14ac:dyDescent="0.35">
      <c r="C20" s="21">
        <v>9</v>
      </c>
      <c r="D20" s="3" t="s">
        <v>7</v>
      </c>
      <c r="E20" s="2" t="s">
        <v>3</v>
      </c>
      <c r="F20" s="2">
        <f>9+14</f>
        <v>23</v>
      </c>
      <c r="G20" s="7">
        <v>500</v>
      </c>
      <c r="H20" s="8">
        <f t="shared" si="0"/>
        <v>11500</v>
      </c>
      <c r="I20" s="10">
        <v>11.848341232227487</v>
      </c>
      <c r="J20" s="20">
        <f t="shared" si="1"/>
        <v>272.51184834123217</v>
      </c>
    </row>
    <row r="21" spans="3:10" x14ac:dyDescent="0.35">
      <c r="C21" s="19">
        <v>10</v>
      </c>
      <c r="D21" s="3" t="s">
        <v>8</v>
      </c>
      <c r="E21" s="2" t="s">
        <v>9</v>
      </c>
      <c r="F21" s="2">
        <v>24</v>
      </c>
      <c r="G21" s="7">
        <v>200</v>
      </c>
      <c r="H21" s="8">
        <f t="shared" si="0"/>
        <v>4800</v>
      </c>
      <c r="I21" s="10">
        <v>4.7393364928909953</v>
      </c>
      <c r="J21" s="20">
        <f t="shared" si="1"/>
        <v>113.74407582938389</v>
      </c>
    </row>
    <row r="22" spans="3:10" x14ac:dyDescent="0.35">
      <c r="C22" s="32" t="s">
        <v>19</v>
      </c>
      <c r="D22" s="33"/>
      <c r="E22" s="33"/>
      <c r="F22" s="33"/>
      <c r="G22" s="7"/>
      <c r="H22" s="8">
        <f t="shared" si="0"/>
        <v>0</v>
      </c>
      <c r="I22" s="10">
        <v>0</v>
      </c>
      <c r="J22" s="20">
        <f t="shared" si="1"/>
        <v>0</v>
      </c>
    </row>
    <row r="23" spans="3:10" x14ac:dyDescent="0.35">
      <c r="C23" s="21">
        <v>11</v>
      </c>
      <c r="D23" s="3" t="s">
        <v>20</v>
      </c>
      <c r="E23" s="2" t="s">
        <v>3</v>
      </c>
      <c r="F23" s="2">
        <v>24</v>
      </c>
      <c r="G23" s="7">
        <v>150</v>
      </c>
      <c r="H23" s="8">
        <f t="shared" si="0"/>
        <v>3600</v>
      </c>
      <c r="I23" s="10">
        <v>3.5545023696682461</v>
      </c>
      <c r="J23" s="20">
        <f t="shared" si="1"/>
        <v>85.308056872037909</v>
      </c>
    </row>
    <row r="24" spans="3:10" x14ac:dyDescent="0.35">
      <c r="C24" s="21">
        <v>12</v>
      </c>
      <c r="D24" s="3" t="s">
        <v>21</v>
      </c>
      <c r="E24" s="2" t="s">
        <v>3</v>
      </c>
      <c r="F24" s="2">
        <v>20</v>
      </c>
      <c r="G24" s="7">
        <v>120</v>
      </c>
      <c r="H24" s="8">
        <f t="shared" si="0"/>
        <v>2400</v>
      </c>
      <c r="I24" s="10">
        <v>2.8436018957345968</v>
      </c>
      <c r="J24" s="20">
        <f t="shared" si="1"/>
        <v>56.872037914691937</v>
      </c>
    </row>
    <row r="25" spans="3:10" ht="15" customHeight="1" x14ac:dyDescent="0.35">
      <c r="C25" s="19">
        <v>13</v>
      </c>
      <c r="D25" s="3" t="s">
        <v>50</v>
      </c>
      <c r="E25" s="2" t="s">
        <v>3</v>
      </c>
      <c r="F25" s="2">
        <v>24</v>
      </c>
      <c r="G25" s="7">
        <v>900</v>
      </c>
      <c r="H25" s="8">
        <f t="shared" si="0"/>
        <v>21600</v>
      </c>
      <c r="I25" s="10">
        <v>21.327014218009477</v>
      </c>
      <c r="J25" s="20">
        <f t="shared" si="1"/>
        <v>511.84834123222743</v>
      </c>
    </row>
    <row r="26" spans="3:10" x14ac:dyDescent="0.35">
      <c r="C26" s="32" t="s">
        <v>15</v>
      </c>
      <c r="D26" s="33"/>
      <c r="E26" s="33"/>
      <c r="F26" s="33"/>
      <c r="G26" s="7"/>
      <c r="H26" s="8">
        <f t="shared" si="0"/>
        <v>0</v>
      </c>
      <c r="I26" s="10">
        <v>0</v>
      </c>
      <c r="J26" s="20">
        <f t="shared" si="1"/>
        <v>0</v>
      </c>
    </row>
    <row r="27" spans="3:10" x14ac:dyDescent="0.35">
      <c r="C27" s="21">
        <v>14</v>
      </c>
      <c r="D27" s="3" t="s">
        <v>12</v>
      </c>
      <c r="E27" s="2" t="s">
        <v>3</v>
      </c>
      <c r="F27" s="2">
        <v>63</v>
      </c>
      <c r="G27" s="7">
        <v>150</v>
      </c>
      <c r="H27" s="8">
        <f t="shared" si="0"/>
        <v>9450</v>
      </c>
      <c r="I27" s="10">
        <v>3.5545023696682461</v>
      </c>
      <c r="J27" s="20">
        <f t="shared" si="1"/>
        <v>223.93364928909949</v>
      </c>
    </row>
    <row r="28" spans="3:10" x14ac:dyDescent="0.35">
      <c r="C28" s="19">
        <v>15</v>
      </c>
      <c r="D28" s="3" t="s">
        <v>16</v>
      </c>
      <c r="E28" s="2" t="s">
        <v>3</v>
      </c>
      <c r="F28" s="2">
        <f>10.2+7</f>
        <v>17.2</v>
      </c>
      <c r="G28" s="7">
        <v>500</v>
      </c>
      <c r="H28" s="8">
        <f t="shared" si="0"/>
        <v>8600</v>
      </c>
      <c r="I28" s="10">
        <v>11.848341232227487</v>
      </c>
      <c r="J28" s="20">
        <f t="shared" si="1"/>
        <v>203.79146919431275</v>
      </c>
    </row>
    <row r="29" spans="3:10" x14ac:dyDescent="0.35">
      <c r="C29" s="21">
        <v>16</v>
      </c>
      <c r="D29" s="3" t="s">
        <v>17</v>
      </c>
      <c r="E29" s="2" t="s">
        <v>3</v>
      </c>
      <c r="F29" s="2">
        <f>17.2+23</f>
        <v>40.200000000000003</v>
      </c>
      <c r="G29" s="7">
        <v>120</v>
      </c>
      <c r="H29" s="8">
        <f t="shared" si="0"/>
        <v>4824</v>
      </c>
      <c r="I29" s="10">
        <v>2.8436018957345968</v>
      </c>
      <c r="J29" s="20">
        <f t="shared" si="1"/>
        <v>114.3127962085308</v>
      </c>
    </row>
    <row r="30" spans="3:10" x14ac:dyDescent="0.35">
      <c r="C30" s="19">
        <v>17</v>
      </c>
      <c r="D30" s="3" t="s">
        <v>52</v>
      </c>
      <c r="E30" s="2" t="s">
        <v>3</v>
      </c>
      <c r="F30" s="2">
        <v>264</v>
      </c>
      <c r="G30" s="7">
        <v>100</v>
      </c>
      <c r="H30" s="8">
        <f t="shared" si="0"/>
        <v>26400</v>
      </c>
      <c r="I30" s="10">
        <v>2.3696682464454977</v>
      </c>
      <c r="J30" s="20">
        <f t="shared" si="1"/>
        <v>625.5924170616114</v>
      </c>
    </row>
    <row r="31" spans="3:10" x14ac:dyDescent="0.35">
      <c r="C31" s="21">
        <v>18</v>
      </c>
      <c r="D31" s="3" t="s">
        <v>18</v>
      </c>
      <c r="E31" s="2" t="s">
        <v>3</v>
      </c>
      <c r="F31" s="2">
        <v>135</v>
      </c>
      <c r="G31" s="7">
        <v>400</v>
      </c>
      <c r="H31" s="8">
        <f t="shared" si="0"/>
        <v>54000</v>
      </c>
      <c r="I31" s="10">
        <v>9.4786729857819907</v>
      </c>
      <c r="J31" s="20">
        <f t="shared" si="1"/>
        <v>1279.6208530805688</v>
      </c>
    </row>
    <row r="32" spans="3:10" x14ac:dyDescent="0.35">
      <c r="C32" s="19">
        <v>19</v>
      </c>
      <c r="D32" s="3" t="s">
        <v>53</v>
      </c>
      <c r="E32" s="2" t="s">
        <v>9</v>
      </c>
      <c r="F32" s="2">
        <v>130</v>
      </c>
      <c r="G32" s="7">
        <v>50</v>
      </c>
      <c r="H32" s="8">
        <f t="shared" si="0"/>
        <v>6500</v>
      </c>
      <c r="I32" s="10">
        <v>1.1848341232227488</v>
      </c>
      <c r="J32" s="20">
        <f t="shared" si="1"/>
        <v>154.02843601895734</v>
      </c>
    </row>
    <row r="33" spans="3:10" x14ac:dyDescent="0.35">
      <c r="C33" s="21">
        <v>20</v>
      </c>
      <c r="D33" s="3" t="s">
        <v>54</v>
      </c>
      <c r="E33" s="2" t="s">
        <v>9</v>
      </c>
      <c r="F33" s="2">
        <v>130</v>
      </c>
      <c r="G33" s="7">
        <v>25</v>
      </c>
      <c r="H33" s="8">
        <f t="shared" si="0"/>
        <v>3250</v>
      </c>
      <c r="I33" s="10">
        <v>0.59241706161137442</v>
      </c>
      <c r="J33" s="20">
        <f t="shared" si="1"/>
        <v>77.014218009478668</v>
      </c>
    </row>
    <row r="34" spans="3:10" x14ac:dyDescent="0.35">
      <c r="C34" s="19">
        <v>21</v>
      </c>
      <c r="D34" s="3" t="s">
        <v>28</v>
      </c>
      <c r="E34" s="2" t="s">
        <v>25</v>
      </c>
      <c r="F34" s="2">
        <v>4</v>
      </c>
      <c r="G34" s="7">
        <v>2000</v>
      </c>
      <c r="H34" s="8">
        <f t="shared" si="0"/>
        <v>8000</v>
      </c>
      <c r="I34" s="10">
        <v>47.393364928909946</v>
      </c>
      <c r="J34" s="20">
        <f t="shared" si="1"/>
        <v>189.57345971563979</v>
      </c>
    </row>
    <row r="35" spans="3:10" x14ac:dyDescent="0.35">
      <c r="C35" s="21">
        <v>22</v>
      </c>
      <c r="D35" s="3" t="s">
        <v>29</v>
      </c>
      <c r="E35" s="2" t="s">
        <v>3</v>
      </c>
      <c r="F35" s="2">
        <v>63</v>
      </c>
      <c r="G35" s="7">
        <v>200</v>
      </c>
      <c r="H35" s="8">
        <f t="shared" si="0"/>
        <v>12600</v>
      </c>
      <c r="I35" s="10">
        <v>4.7393364928909953</v>
      </c>
      <c r="J35" s="20">
        <f t="shared" si="1"/>
        <v>298.57819905213273</v>
      </c>
    </row>
    <row r="36" spans="3:10" x14ac:dyDescent="0.35">
      <c r="C36" s="19">
        <v>23</v>
      </c>
      <c r="D36" s="3" t="s">
        <v>51</v>
      </c>
      <c r="E36" s="2" t="s">
        <v>9</v>
      </c>
      <c r="F36" s="2">
        <v>42</v>
      </c>
      <c r="G36" s="7">
        <v>50</v>
      </c>
      <c r="H36" s="8">
        <f t="shared" si="0"/>
        <v>2100</v>
      </c>
      <c r="I36" s="10">
        <v>1.1848341232227488</v>
      </c>
      <c r="J36" s="20">
        <f t="shared" si="1"/>
        <v>49.763033175355453</v>
      </c>
    </row>
    <row r="37" spans="3:10" x14ac:dyDescent="0.35">
      <c r="C37" s="32" t="s">
        <v>22</v>
      </c>
      <c r="D37" s="33"/>
      <c r="E37" s="33"/>
      <c r="F37" s="33"/>
      <c r="G37" s="7"/>
      <c r="H37" s="8">
        <f t="shared" si="0"/>
        <v>0</v>
      </c>
      <c r="I37" s="10">
        <v>0</v>
      </c>
      <c r="J37" s="20">
        <f t="shared" si="1"/>
        <v>0</v>
      </c>
    </row>
    <row r="38" spans="3:10" x14ac:dyDescent="0.35">
      <c r="C38" s="21">
        <v>24</v>
      </c>
      <c r="D38" s="3" t="s">
        <v>23</v>
      </c>
      <c r="E38" s="2" t="s">
        <v>9</v>
      </c>
      <c r="F38" s="2">
        <v>450</v>
      </c>
      <c r="G38" s="7">
        <v>36</v>
      </c>
      <c r="H38" s="8">
        <f t="shared" si="0"/>
        <v>16200</v>
      </c>
      <c r="I38" s="10">
        <v>0.85308056872037907</v>
      </c>
      <c r="J38" s="20">
        <f t="shared" si="1"/>
        <v>383.8862559241706</v>
      </c>
    </row>
    <row r="39" spans="3:10" x14ac:dyDescent="0.35">
      <c r="C39" s="21">
        <v>25</v>
      </c>
      <c r="D39" s="3" t="s">
        <v>24</v>
      </c>
      <c r="E39" s="2" t="s">
        <v>25</v>
      </c>
      <c r="F39" s="2">
        <v>1</v>
      </c>
      <c r="G39" s="7">
        <v>500</v>
      </c>
      <c r="H39" s="8">
        <f t="shared" si="0"/>
        <v>500</v>
      </c>
      <c r="I39" s="10">
        <v>11.848341232227487</v>
      </c>
      <c r="J39" s="20">
        <f t="shared" si="1"/>
        <v>11.848341232227487</v>
      </c>
    </row>
    <row r="40" spans="3:10" x14ac:dyDescent="0.35">
      <c r="C40" s="21">
        <v>26</v>
      </c>
      <c r="D40" s="3" t="s">
        <v>26</v>
      </c>
      <c r="E40" s="2" t="s">
        <v>25</v>
      </c>
      <c r="F40" s="2">
        <v>1</v>
      </c>
      <c r="G40" s="7">
        <v>500</v>
      </c>
      <c r="H40" s="8">
        <f t="shared" si="0"/>
        <v>500</v>
      </c>
      <c r="I40" s="10">
        <v>11.848341232227487</v>
      </c>
      <c r="J40" s="20">
        <f t="shared" si="1"/>
        <v>11.848341232227487</v>
      </c>
    </row>
    <row r="41" spans="3:10" x14ac:dyDescent="0.35">
      <c r="C41" s="21">
        <v>27</v>
      </c>
      <c r="D41" s="3" t="s">
        <v>27</v>
      </c>
      <c r="E41" s="2" t="s">
        <v>25</v>
      </c>
      <c r="F41" s="2">
        <v>1</v>
      </c>
      <c r="G41" s="7">
        <v>3000</v>
      </c>
      <c r="H41" s="8">
        <f t="shared" si="0"/>
        <v>3000</v>
      </c>
      <c r="I41" s="10">
        <v>71.090047393364927</v>
      </c>
      <c r="J41" s="20">
        <f t="shared" si="1"/>
        <v>71.090047393364927</v>
      </c>
    </row>
    <row r="42" spans="3:10" x14ac:dyDescent="0.35">
      <c r="C42" s="21">
        <v>28</v>
      </c>
      <c r="D42" s="3" t="s">
        <v>30</v>
      </c>
      <c r="E42" s="2" t="s">
        <v>25</v>
      </c>
      <c r="F42" s="2">
        <v>6</v>
      </c>
      <c r="G42" s="7">
        <v>550</v>
      </c>
      <c r="H42" s="8">
        <f t="shared" si="0"/>
        <v>3300</v>
      </c>
      <c r="I42" s="10">
        <v>13.033175355450236</v>
      </c>
      <c r="J42" s="20">
        <f t="shared" si="1"/>
        <v>78.199052132701411</v>
      </c>
    </row>
    <row r="43" spans="3:10" x14ac:dyDescent="0.35">
      <c r="C43" s="21">
        <v>29</v>
      </c>
      <c r="D43" s="3" t="s">
        <v>31</v>
      </c>
      <c r="E43" s="2" t="s">
        <v>25</v>
      </c>
      <c r="F43" s="2">
        <v>10</v>
      </c>
      <c r="G43" s="7">
        <v>550</v>
      </c>
      <c r="H43" s="8">
        <f t="shared" si="0"/>
        <v>5500</v>
      </c>
      <c r="I43" s="10">
        <v>13.033175355450236</v>
      </c>
      <c r="J43" s="20">
        <f t="shared" si="1"/>
        <v>130.33175355450237</v>
      </c>
    </row>
    <row r="44" spans="3:10" ht="15" thickBot="1" x14ac:dyDescent="0.4">
      <c r="C44" s="22">
        <v>30</v>
      </c>
      <c r="D44" s="23" t="s">
        <v>43</v>
      </c>
      <c r="E44" s="24" t="s">
        <v>25</v>
      </c>
      <c r="F44" s="25">
        <v>2</v>
      </c>
      <c r="G44" s="26">
        <v>800</v>
      </c>
      <c r="H44" s="27">
        <f t="shared" si="0"/>
        <v>1600</v>
      </c>
      <c r="I44" s="28">
        <v>18.957345971563981</v>
      </c>
      <c r="J44" s="29">
        <f t="shared" si="1"/>
        <v>37.914691943127963</v>
      </c>
    </row>
    <row r="45" spans="3:10" x14ac:dyDescent="0.35">
      <c r="H45" s="6"/>
    </row>
    <row r="46" spans="3:10" x14ac:dyDescent="0.35">
      <c r="G46" t="s">
        <v>59</v>
      </c>
      <c r="H46" s="11">
        <f>SUM(H10:H45)</f>
        <v>481295.5</v>
      </c>
      <c r="I46" t="s">
        <v>60</v>
      </c>
      <c r="J46" s="12">
        <f>SUM(J10:J45)</f>
        <v>11405.10663507109</v>
      </c>
    </row>
    <row r="47" spans="3:10" ht="1" customHeight="1" x14ac:dyDescent="0.35">
      <c r="C47" s="30" t="s">
        <v>39</v>
      </c>
      <c r="D47" s="30"/>
      <c r="E47" s="2"/>
      <c r="H47" t="s">
        <v>59</v>
      </c>
      <c r="J47" t="s">
        <v>60</v>
      </c>
    </row>
    <row r="48" spans="3:10" hidden="1" x14ac:dyDescent="0.35">
      <c r="C48" s="2"/>
      <c r="D48" s="2" t="s">
        <v>40</v>
      </c>
      <c r="E48" s="2">
        <f>31.2+31.2+13.7</f>
        <v>76.099999999999994</v>
      </c>
      <c r="F48" s="2">
        <v>13</v>
      </c>
    </row>
    <row r="49" spans="3:5" hidden="1" x14ac:dyDescent="0.35">
      <c r="C49" s="2"/>
      <c r="D49" s="2" t="s">
        <v>41</v>
      </c>
      <c r="E49" s="2">
        <v>87</v>
      </c>
    </row>
    <row r="50" spans="3:5" hidden="1" x14ac:dyDescent="0.35">
      <c r="C50" s="2"/>
      <c r="D50" s="2" t="s">
        <v>42</v>
      </c>
      <c r="E50" s="2">
        <v>84</v>
      </c>
    </row>
    <row r="51" spans="3:5" hidden="1" x14ac:dyDescent="0.35">
      <c r="C51" s="2"/>
      <c r="D51" s="2" t="s">
        <v>48</v>
      </c>
      <c r="E51" s="2">
        <f>(3+3+1.3+3+3+1.45+2+3+3+3+2.5+1.4+2+4.6+4.6)*3.23</f>
        <v>131.94550000000001</v>
      </c>
    </row>
    <row r="52" spans="3:5" hidden="1" x14ac:dyDescent="0.35">
      <c r="C52" s="2"/>
      <c r="D52" s="2" t="s">
        <v>49</v>
      </c>
      <c r="E52" s="2">
        <f>3+3+1.3+3+3+1.45+2+3+3+3+2.5+1.4+2+4.6+4.6</f>
        <v>40.85</v>
      </c>
    </row>
  </sheetData>
  <mergeCells count="10">
    <mergeCell ref="C2:J2"/>
    <mergeCell ref="C47:D47"/>
    <mergeCell ref="C3:F3"/>
    <mergeCell ref="C4:F4"/>
    <mergeCell ref="C5:F5"/>
    <mergeCell ref="C37:F37"/>
    <mergeCell ref="C26:F26"/>
    <mergeCell ref="C22:F22"/>
    <mergeCell ref="C17:F17"/>
    <mergeCell ref="C9:F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2026-04-24T07:17:31Z</dcterms:modified>
</cp:coreProperties>
</file>