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d.matsak\Desktop\WORK\Проєкти\SNIGUR\Документи із підрядниками виконання робіт\Тендери по видам робіт\Демонтажні роботи\Заповнюють підрядники\"/>
    </mc:Choice>
  </mc:AlternateContent>
  <xr:revisionPtr revIDLastSave="0" documentId="13_ncr:1_{9AD3FF27-D144-46F3-9DB4-7789356F7F0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Демонтажні роботи, вивіз сміття" sheetId="2" r:id="rId1"/>
  </sheets>
  <definedNames>
    <definedName name="_xlnm._FilterDatabase" localSheetId="0" hidden="1">'Демонтажні роботи, вивіз сміття'!$A$4:$H$4</definedName>
  </definedNam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6" i="2" l="1"/>
  <c r="H95" i="2"/>
  <c r="H94" i="2"/>
  <c r="H91" i="2"/>
  <c r="H90" i="2"/>
  <c r="H89" i="2"/>
  <c r="H86" i="2"/>
  <c r="H85" i="2"/>
  <c r="H84" i="2"/>
  <c r="H81" i="2"/>
  <c r="H80" i="2"/>
  <c r="H79" i="2"/>
  <c r="H76" i="2"/>
  <c r="H75" i="2"/>
  <c r="H71" i="2"/>
  <c r="H70" i="2"/>
  <c r="H69" i="2"/>
  <c r="H68" i="2"/>
  <c r="H67" i="2"/>
  <c r="H66" i="2"/>
  <c r="H65" i="2"/>
  <c r="H64" i="2"/>
  <c r="H63" i="2"/>
  <c r="H60" i="2"/>
  <c r="H59" i="2"/>
  <c r="H54" i="2"/>
  <c r="H53" i="2"/>
  <c r="H49" i="2"/>
  <c r="H48" i="2"/>
  <c r="H47" i="2"/>
  <c r="H46" i="2"/>
  <c r="H45" i="2"/>
  <c r="H43" i="2"/>
  <c r="H42" i="2"/>
  <c r="H41" i="2"/>
  <c r="H40" i="2"/>
  <c r="H39" i="2"/>
  <c r="H38" i="2"/>
  <c r="H35" i="2"/>
  <c r="H34" i="2"/>
  <c r="H33" i="2"/>
  <c r="H30" i="2"/>
  <c r="H29" i="2"/>
  <c r="H28" i="2"/>
  <c r="H27" i="2"/>
  <c r="H26" i="2"/>
  <c r="H23" i="2"/>
  <c r="H22" i="2"/>
  <c r="H19" i="2"/>
  <c r="H18" i="2"/>
  <c r="L17" i="2"/>
  <c r="H17" i="2"/>
  <c r="H16" i="2"/>
  <c r="H15" i="2"/>
  <c r="H14" i="2"/>
  <c r="H13" i="2"/>
  <c r="H12" i="2"/>
  <c r="H11" i="2"/>
  <c r="H10" i="2"/>
  <c r="L9" i="2"/>
  <c r="K10" i="2" s="1"/>
  <c r="H9" i="2"/>
  <c r="H8" i="2"/>
  <c r="K7" i="2"/>
  <c r="H7" i="2"/>
  <c r="M6" i="2"/>
  <c r="L18" i="2" s="1"/>
  <c r="K6" i="2"/>
  <c r="L6" i="2" s="1"/>
  <c r="N6" i="2" l="1"/>
  <c r="O6" i="2"/>
  <c r="L13" i="2"/>
  <c r="L14" i="2" s="1"/>
</calcChain>
</file>

<file path=xl/sharedStrings.xml><?xml version="1.0" encoding="utf-8"?>
<sst xmlns="http://schemas.openxmlformats.org/spreadsheetml/2006/main" count="228" uniqueCount="119">
  <si>
    <t>Поточний ремонт Хірургічного відділення Снігурівської центральноїрайонної лікарні за адресою: м. Снігурівка, Баштанський район,Миколаївська область, вул.
200 років Снігурівки 1</t>
  </si>
  <si>
    <t>№
Ч.ч.
.</t>
  </si>
  <si>
    <t>Обґрунту-
вання
(шифр
норми)</t>
  </si>
  <si>
    <t>Найменування робіт і витрат</t>
  </si>
  <si>
    <t>Одиниця
виміру</t>
  </si>
  <si>
    <t>Кіль-
кість</t>
  </si>
  <si>
    <t>Кількість обсягу</t>
  </si>
  <si>
    <t xml:space="preserve">Ціна за одиницю робіт, грн </t>
  </si>
  <si>
    <t>Курс $</t>
  </si>
  <si>
    <t>ПДВ</t>
  </si>
  <si>
    <t xml:space="preserve">Курс </t>
  </si>
  <si>
    <t>Коефіцієнт на роботи</t>
  </si>
  <si>
    <t>Коефіцієнт на матеріали</t>
  </si>
  <si>
    <t>За ЄС</t>
  </si>
  <si>
    <t>Локальний кошторис на на будівельні роботи №02-01-01 на Поточний ремонт приміщень</t>
  </si>
  <si>
    <t>Витрати</t>
  </si>
  <si>
    <t>Дохід</t>
  </si>
  <si>
    <t>Δ</t>
  </si>
  <si>
    <t>Прибуток</t>
  </si>
  <si>
    <r>
      <t xml:space="preserve"> </t>
    </r>
    <r>
      <rPr>
        <b/>
        <sz val="10"/>
        <color indexed="8"/>
        <rFont val="Arial Cyr"/>
        <charset val="204"/>
      </rPr>
      <t xml:space="preserve">Роздiл 1. Демонтажні роботи </t>
    </r>
  </si>
  <si>
    <t>Матеріали</t>
  </si>
  <si>
    <t>КР6-15-1</t>
  </si>
  <si>
    <t>Знімання наличників</t>
  </si>
  <si>
    <t>Роботи</t>
  </si>
  <si>
    <t>КР6-14-1</t>
  </si>
  <si>
    <t>Знімання дверних полотен</t>
  </si>
  <si>
    <t>КР6-13-1</t>
  </si>
  <si>
    <t>Демонтаж дверних коробок в кам'яних
стінах з відбиванням штукатурки в укосах</t>
  </si>
  <si>
    <t>КР6-1-1</t>
  </si>
  <si>
    <t>Демонтаж віконних коробок в кам'яних
стінах з відбиванням штукатурки в укосах</t>
  </si>
  <si>
    <t>КР6-3-2</t>
  </si>
  <si>
    <t>Знімання дерев'яних підвіконних дощок в
кам'яних будівлях</t>
  </si>
  <si>
    <t>КР7-3-1</t>
  </si>
  <si>
    <t>Розбирання дерев'яних плінтусів</t>
  </si>
  <si>
    <t>КР7-2-5</t>
  </si>
  <si>
    <t>Розбирання покриттів підлог з лінолеуму
та реліну</t>
  </si>
  <si>
    <t>КР7-2-7</t>
  </si>
  <si>
    <t>Розбирання покриттів підлог з керамічних
плиток</t>
  </si>
  <si>
    <t>КР13-15-5</t>
  </si>
  <si>
    <t>Розбирання облицювання стін з керамічних
глазурованих плиток</t>
  </si>
  <si>
    <t>КР11-50-2</t>
  </si>
  <si>
    <t>Відбивання штукатурки по цеглі та
бетону зі стін та стель, площа
відбивання в одному місці більше 5 м2</t>
  </si>
  <si>
    <t>КР11-50-1</t>
  </si>
  <si>
    <t>Відбивання штукатурки по цеглі укосів,
площа відбивання в одному місці до 5 м2</t>
  </si>
  <si>
    <t>КР13-1-1</t>
  </si>
  <si>
    <t>Розбирання скляного блоку</t>
  </si>
  <si>
    <t>КР4-5-1</t>
  </si>
  <si>
    <t>Розбирання чистої підшивки стель із
струганих дощок</t>
  </si>
  <si>
    <t>Локальний кошторис на на будівельні роботи №02-01-04 на Електричні мережи</t>
  </si>
  <si>
    <r>
      <t xml:space="preserve"> </t>
    </r>
    <r>
      <rPr>
        <b/>
        <sz val="10"/>
        <color indexed="8"/>
        <rFont val="Arial Cyr"/>
        <charset val="204"/>
      </rPr>
      <t xml:space="preserve">Роздiл 8. Інші витрати </t>
    </r>
  </si>
  <si>
    <t>КР20-40-1</t>
  </si>
  <si>
    <t>Навантаження сміття вручну</t>
  </si>
  <si>
    <t>1 т</t>
  </si>
  <si>
    <t>С311-30-М</t>
  </si>
  <si>
    <t>Перевезення сміття до 30 км</t>
  </si>
  <si>
    <t>т</t>
  </si>
  <si>
    <t>КР17-1-1</t>
  </si>
  <si>
    <t>Демонтаж схованої електропроводки</t>
  </si>
  <si>
    <t>КР17-2-2</t>
  </si>
  <si>
    <t>Демонтаж першого проводу перерізом
понад 6 мм2 до 16 мм2</t>
  </si>
  <si>
    <t>КР17-4-1</t>
  </si>
  <si>
    <t>Демонтаж вимикачів, розеток</t>
  </si>
  <si>
    <t>КР17-4-5</t>
  </si>
  <si>
    <t>Демонтаж світильників для люмінесцентних
ламп</t>
  </si>
  <si>
    <t>КР17-4-7</t>
  </si>
  <si>
    <t>Демонтаж групових щитків</t>
  </si>
  <si>
    <r>
      <t xml:space="preserve"> </t>
    </r>
    <r>
      <rPr>
        <b/>
        <sz val="10"/>
        <color indexed="8"/>
        <rFont val="Arial Cyr"/>
        <charset val="204"/>
      </rPr>
      <t xml:space="preserve">Роздiл 7. Інші роботи </t>
    </r>
  </si>
  <si>
    <t>ІНШІ РОБОТИ</t>
  </si>
  <si>
    <t>С311-25-М</t>
  </si>
  <si>
    <t>Перевезення сміття до 25 км</t>
  </si>
  <si>
    <r>
      <t xml:space="preserve"> </t>
    </r>
    <r>
      <rPr>
        <b/>
        <sz val="10"/>
        <color indexed="8"/>
        <rFont val="Arial Cyr"/>
        <charset val="204"/>
      </rPr>
      <t xml:space="preserve">Роздiл 4. Демонтаж В1, Т3 </t>
    </r>
  </si>
  <si>
    <t>КР15-2-3</t>
  </si>
  <si>
    <t>Демонтаж кранів водорозбірних</t>
  </si>
  <si>
    <t>КР15-2-2</t>
  </si>
  <si>
    <t>Демонтаж вентилів діаметром до 50 мм</t>
  </si>
  <si>
    <t>КР15-2-1</t>
  </si>
  <si>
    <t>Демонтаж змішувачів</t>
  </si>
  <si>
    <t>КР15-3-3</t>
  </si>
  <si>
    <t>Демонтаж унітазів зі змивними бачками</t>
  </si>
  <si>
    <t>КР15-3-1</t>
  </si>
  <si>
    <t>Демонтаж раковин [умивальників]</t>
  </si>
  <si>
    <t>КР15-3-4</t>
  </si>
  <si>
    <t>Демонтаж піддонів</t>
  </si>
  <si>
    <r>
      <t xml:space="preserve"> </t>
    </r>
    <r>
      <rPr>
        <b/>
        <sz val="10"/>
        <color indexed="8"/>
        <rFont val="Arial Cyr"/>
        <charset val="204"/>
      </rPr>
      <t xml:space="preserve">Роздiл 5. Демонтаж К1 </t>
    </r>
  </si>
  <si>
    <t>КР15-1-1</t>
  </si>
  <si>
    <t>Розбирання трубопроводів з труб
чавунних каналізаційних діаметром до 50
мм</t>
  </si>
  <si>
    <t>КР15-1-2</t>
  </si>
  <si>
    <t>Розбирання трубопроводів з труб
чавунних каналізаційних діаметром понад
50 до 100 мм</t>
  </si>
  <si>
    <t>КР15-15-10</t>
  </si>
  <si>
    <t>(Демонтаж) Прокладання трубопроводу з
труб сталевих діаметром 100 мм</t>
  </si>
  <si>
    <t>КР15-4-4</t>
  </si>
  <si>
    <t>Знімання сифонів</t>
  </si>
  <si>
    <t>шт</t>
  </si>
  <si>
    <t>КР20-31-1</t>
  </si>
  <si>
    <t>Забивання отворів у місцях проходу
трубопроводу в цегляних стінах</t>
  </si>
  <si>
    <r>
      <t xml:space="preserve"> </t>
    </r>
    <r>
      <rPr>
        <b/>
        <sz val="10"/>
        <color indexed="8"/>
        <rFont val="Arial Cyr"/>
        <charset val="204"/>
      </rPr>
      <t xml:space="preserve">Роздiл 6. Інші роботи </t>
    </r>
  </si>
  <si>
    <r>
      <t xml:space="preserve"> </t>
    </r>
    <r>
      <rPr>
        <b/>
        <sz val="10"/>
        <color indexed="8"/>
        <rFont val="Arial Cyr"/>
        <charset val="204"/>
      </rPr>
      <t xml:space="preserve">Роздiл 11. Демонтаж вентиляції </t>
    </r>
  </si>
  <si>
    <r>
      <t xml:space="preserve"> </t>
    </r>
    <r>
      <rPr>
        <b/>
        <sz val="10"/>
        <color indexed="8"/>
        <rFont val="Arial Cyr"/>
        <charset val="204"/>
      </rPr>
      <t xml:space="preserve">Роздiл 12. Інші роботи </t>
    </r>
  </si>
  <si>
    <t>Локальний кошторис на на будівельні роботи №02-02-01 на Поточний ремонт 1-го поверху. 1-й поверх та вхідна група</t>
  </si>
  <si>
    <r>
      <t xml:space="preserve"> </t>
    </r>
    <r>
      <rPr>
        <b/>
        <sz val="10"/>
        <color indexed="8"/>
        <rFont val="Arial Cyr"/>
        <charset val="204"/>
      </rPr>
      <t xml:space="preserve">Роздiл 1. Демонтаж </t>
    </r>
  </si>
  <si>
    <t>КБ10-28-1
Вказ. заст.
п. 2.8а к=0,
7;</t>
  </si>
  <si>
    <t>Демонтаж металопластикових дверей
площею до 2 м2 (ДБ-2) (Демонтаж)</t>
  </si>
  <si>
    <t>КР12-65-13</t>
  </si>
  <si>
    <t>Очищення вручну внутрішніх поверхонь стін
від вапняної фарби</t>
  </si>
  <si>
    <t>Розбирання покриттів підлог з лінолеуму та
реліну</t>
  </si>
  <si>
    <t>КР12-65-14</t>
  </si>
  <si>
    <t>Очищення вручну внутрішніх поверхонь
стель від вапняної фарби</t>
  </si>
  <si>
    <t>КБ46-39-6</t>
  </si>
  <si>
    <t>Демонтаж підвісної стелі "Армстронг"</t>
  </si>
  <si>
    <r>
      <t xml:space="preserve"> </t>
    </r>
    <r>
      <rPr>
        <b/>
        <sz val="10"/>
        <color indexed="8"/>
        <rFont val="Arial Cyr"/>
        <charset val="204"/>
      </rPr>
      <t xml:space="preserve">Роздiл 8. Інші роботи </t>
    </r>
  </si>
  <si>
    <t>Локальний кошторис на на будівельні роботи №02-02-02  на Вхідна група. 1-й поверх та вхідна група</t>
  </si>
  <si>
    <r>
      <t xml:space="preserve"> </t>
    </r>
    <r>
      <rPr>
        <b/>
        <sz val="10"/>
        <color indexed="8"/>
        <rFont val="Arial Cyr"/>
        <charset val="204"/>
      </rPr>
      <t xml:space="preserve">Роздiл 1. Демонтаж елементів ганку </t>
    </r>
  </si>
  <si>
    <t>КР18-49-1
Вказ. заст.
п. 2.8а к=0,
8;</t>
  </si>
  <si>
    <t>Демонтаж покриттів з дрібнорозмірних
фігурних елементів мощення [ФЕМ]
(Демонтаж)</t>
  </si>
  <si>
    <t>Очищення накриття від фарби</t>
  </si>
  <si>
    <t>Відбивання штукатурки з ганку</t>
  </si>
  <si>
    <t>Локальний кошторис на на будівельні роботи №02-02-03 на Електричні мережі 1-го поверху. 1-й поверх та вхідна група</t>
  </si>
  <si>
    <t>м.п.</t>
  </si>
  <si>
    <t>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</si>
</sst>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_₴"/>
    <numFmt numFmtId="165" formatCode="#,##0.0000"/>
    <numFmt numFmtId="166" formatCode="0.000"/>
    <numFmt numFmtId="167" formatCode="0.0000"/>
    <numFmt numFmtId="168" formatCode="0.00000"/>
    <numFmt numFmtId="169" formatCode="0.0"/>
  </numFmts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indexed="8"/>
      <name val="Arial Cyr"/>
      <charset val="204"/>
    </font>
    <font>
      <sz val="11"/>
      <color rgb="FF000000"/>
      <name val="Times New Roman"/>
      <family val="1"/>
      <charset val="204"/>
    </font>
    <font>
      <i/>
      <sz val="10"/>
      <color indexed="8"/>
      <name val="Arial Cyr"/>
      <charset val="204"/>
    </font>
    <font>
      <b/>
      <i/>
      <sz val="10"/>
      <color indexed="8"/>
      <name val="Arial Cyr"/>
      <charset val="204"/>
    </font>
    <font>
      <b/>
      <sz val="16"/>
      <color rgb="FFFF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6">
    <xf numFmtId="0" fontId="0" fillId="0" borderId="0" xfId="0"/>
    <xf numFmtId="0" fontId="2" fillId="0" borderId="0" xfId="1" applyFont="1" applyAlignment="1">
      <alignment vertical="top" wrapText="1"/>
    </xf>
    <xf numFmtId="0" fontId="1" fillId="0" borderId="0" xfId="1" applyAlignment="1">
      <alignment vertical="top" wrapText="1"/>
    </xf>
    <xf numFmtId="0" fontId="1" fillId="0" borderId="0" xfId="1"/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2" fontId="4" fillId="0" borderId="4" xfId="2" applyNumberFormat="1" applyFont="1" applyBorder="1" applyAlignment="1">
      <alignment horizontal="center" vertical="center"/>
    </xf>
    <xf numFmtId="2" fontId="4" fillId="0" borderId="5" xfId="2" applyNumberFormat="1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center" vertical="center" wrapText="1"/>
    </xf>
    <xf numFmtId="2" fontId="4" fillId="0" borderId="11" xfId="2" applyNumberFormat="1" applyFont="1" applyBorder="1" applyAlignment="1">
      <alignment horizontal="center" vertical="center"/>
    </xf>
    <xf numFmtId="2" fontId="4" fillId="0" borderId="12" xfId="2" applyNumberFormat="1" applyFont="1" applyBorder="1" applyAlignment="1">
      <alignment horizontal="center" vertical="center"/>
    </xf>
    <xf numFmtId="165" fontId="4" fillId="0" borderId="12" xfId="2" applyNumberFormat="1" applyFont="1" applyBorder="1" applyAlignment="1">
      <alignment horizontal="center" vertical="center"/>
    </xf>
    <xf numFmtId="166" fontId="4" fillId="0" borderId="12" xfId="2" applyNumberFormat="1" applyFont="1" applyBorder="1" applyAlignment="1">
      <alignment horizontal="center" vertical="center"/>
    </xf>
    <xf numFmtId="2" fontId="4" fillId="0" borderId="13" xfId="2" applyNumberFormat="1" applyFont="1" applyBorder="1" applyAlignment="1">
      <alignment horizontal="center" vertical="center"/>
    </xf>
    <xf numFmtId="2" fontId="4" fillId="0" borderId="0" xfId="2" applyNumberFormat="1" applyFont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6" fillId="3" borderId="8" xfId="1" applyFont="1" applyFill="1" applyBorder="1" applyAlignment="1">
      <alignment horizontal="left" vertical="top" wrapText="1"/>
    </xf>
    <xf numFmtId="0" fontId="2" fillId="3" borderId="8" xfId="1" applyFont="1" applyFill="1" applyBorder="1" applyAlignment="1">
      <alignment horizontal="center" vertical="top" wrapText="1"/>
    </xf>
    <xf numFmtId="0" fontId="6" fillId="3" borderId="8" xfId="1" applyFont="1" applyFill="1" applyBorder="1" applyAlignment="1">
      <alignment horizontal="right" vertical="top" wrapText="1"/>
    </xf>
    <xf numFmtId="0" fontId="6" fillId="3" borderId="8" xfId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right" vertical="top" wrapText="1"/>
    </xf>
    <xf numFmtId="0" fontId="2" fillId="0" borderId="8" xfId="1" applyFont="1" applyBorder="1" applyAlignment="1">
      <alignment horizontal="right" vertical="top" wrapText="1"/>
    </xf>
    <xf numFmtId="0" fontId="6" fillId="0" borderId="8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center" vertical="top" wrapText="1"/>
    </xf>
    <xf numFmtId="166" fontId="6" fillId="0" borderId="8" xfId="1" applyNumberFormat="1" applyFont="1" applyBorder="1" applyAlignment="1">
      <alignment horizontal="center" vertical="center" wrapText="1"/>
    </xf>
    <xf numFmtId="4" fontId="5" fillId="0" borderId="11" xfId="1" applyNumberFormat="1" applyFont="1" applyBorder="1" applyAlignment="1">
      <alignment horizontal="center" vertical="center"/>
    </xf>
    <xf numFmtId="4" fontId="7" fillId="0" borderId="12" xfId="1" applyNumberFormat="1" applyFont="1" applyBorder="1" applyAlignment="1">
      <alignment horizontal="center" vertical="center" wrapText="1"/>
    </xf>
    <xf numFmtId="4" fontId="5" fillId="0" borderId="13" xfId="1" applyNumberFormat="1" applyFont="1" applyBorder="1" applyAlignment="1">
      <alignment horizontal="center" vertical="center" wrapText="1"/>
    </xf>
    <xf numFmtId="4" fontId="5" fillId="0" borderId="20" xfId="1" applyNumberFormat="1" applyFont="1" applyBorder="1" applyAlignment="1">
      <alignment horizontal="center" vertical="center" wrapText="1"/>
    </xf>
    <xf numFmtId="4" fontId="5" fillId="0" borderId="12" xfId="1" applyNumberFormat="1" applyFont="1" applyBorder="1" applyAlignment="1">
      <alignment horizontal="center" vertical="center" wrapText="1"/>
    </xf>
    <xf numFmtId="4" fontId="5" fillId="0" borderId="21" xfId="1" applyNumberFormat="1" applyFont="1" applyBorder="1" applyAlignment="1">
      <alignment horizontal="center" vertical="center" wrapText="1"/>
    </xf>
    <xf numFmtId="167" fontId="6" fillId="0" borderId="8" xfId="1" applyNumberFormat="1" applyFont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top" wrapText="1"/>
    </xf>
    <xf numFmtId="0" fontId="9" fillId="0" borderId="8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center" vertical="top" wrapText="1"/>
    </xf>
    <xf numFmtId="2" fontId="9" fillId="0" borderId="8" xfId="1" applyNumberFormat="1" applyFont="1" applyBorder="1" applyAlignment="1">
      <alignment horizontal="center" vertical="center" wrapText="1"/>
    </xf>
    <xf numFmtId="164" fontId="8" fillId="0" borderId="0" xfId="1" applyNumberFormat="1" applyFont="1" applyAlignment="1">
      <alignment horizontal="right" vertical="top" wrapText="1"/>
    </xf>
    <xf numFmtId="164" fontId="1" fillId="0" borderId="0" xfId="1" applyNumberFormat="1"/>
    <xf numFmtId="166" fontId="9" fillId="0" borderId="8" xfId="1" applyNumberFormat="1" applyFont="1" applyBorder="1" applyAlignment="1">
      <alignment horizontal="center" vertical="center" wrapText="1"/>
    </xf>
    <xf numFmtId="164" fontId="1" fillId="0" borderId="8" xfId="1" applyNumberFormat="1" applyBorder="1"/>
    <xf numFmtId="4" fontId="10" fillId="0" borderId="8" xfId="1" applyNumberFormat="1" applyFont="1" applyBorder="1"/>
    <xf numFmtId="168" fontId="9" fillId="0" borderId="8" xfId="1" applyNumberFormat="1" applyFont="1" applyBorder="1" applyAlignment="1">
      <alignment horizontal="center" vertical="center" wrapText="1"/>
    </xf>
    <xf numFmtId="4" fontId="1" fillId="0" borderId="0" xfId="1" applyNumberFormat="1"/>
    <xf numFmtId="168" fontId="6" fillId="0" borderId="8" xfId="1" applyNumberFormat="1" applyFont="1" applyBorder="1" applyAlignment="1">
      <alignment horizontal="center" vertical="center" wrapText="1"/>
    </xf>
    <xf numFmtId="2" fontId="6" fillId="0" borderId="8" xfId="1" applyNumberFormat="1" applyFont="1" applyBorder="1" applyAlignment="1">
      <alignment horizontal="center" vertical="center" wrapText="1"/>
    </xf>
    <xf numFmtId="169" fontId="6" fillId="0" borderId="8" xfId="1" applyNumberFormat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left" vertical="top" wrapText="1"/>
    </xf>
    <xf numFmtId="167" fontId="9" fillId="0" borderId="8" xfId="1" applyNumberFormat="1" applyFont="1" applyBorder="1" applyAlignment="1">
      <alignment horizontal="center" vertical="center" wrapText="1"/>
    </xf>
    <xf numFmtId="0" fontId="1" fillId="2" borderId="8" xfId="1" applyFill="1" applyBorder="1"/>
    <xf numFmtId="0" fontId="1" fillId="2" borderId="8" xfId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4" fontId="2" fillId="0" borderId="0" xfId="1" applyNumberFormat="1" applyFont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4" fontId="2" fillId="0" borderId="10" xfId="1" applyNumberFormat="1" applyFont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4" fontId="6" fillId="3" borderId="8" xfId="1" applyNumberFormat="1" applyFont="1" applyFill="1" applyBorder="1" applyAlignment="1">
      <alignment horizontal="center" vertical="center" wrapText="1"/>
    </xf>
    <xf numFmtId="4" fontId="6" fillId="0" borderId="8" xfId="1" applyNumberFormat="1" applyFont="1" applyBorder="1" applyAlignment="1">
      <alignment horizontal="center" vertical="center" wrapText="1"/>
    </xf>
    <xf numFmtId="4" fontId="9" fillId="0" borderId="8" xfId="1" applyNumberFormat="1" applyFont="1" applyBorder="1" applyAlignment="1">
      <alignment horizontal="center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4" fontId="1" fillId="2" borderId="8" xfId="1" applyNumberFormat="1" applyFill="1" applyBorder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0" fontId="6" fillId="4" borderId="8" xfId="1" applyFont="1" applyFill="1" applyBorder="1" applyAlignment="1">
      <alignment horizontal="left" vertical="top" wrapText="1"/>
    </xf>
    <xf numFmtId="0" fontId="9" fillId="4" borderId="8" xfId="1" applyFont="1" applyFill="1" applyBorder="1" applyAlignment="1">
      <alignment horizontal="left" vertical="top" wrapText="1"/>
    </xf>
    <xf numFmtId="0" fontId="2" fillId="4" borderId="8" xfId="1" applyFont="1" applyFill="1" applyBorder="1" applyAlignment="1">
      <alignment horizontal="left" vertical="top" wrapText="1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</cellXfs>
  <cellStyles count="3">
    <cellStyle name="Звичайний" xfId="0" builtinId="0"/>
    <cellStyle name="Звичайний 2" xfId="1" xr:uid="{A496AD35-F30C-4AB5-9469-67A365B93FFE}"/>
    <cellStyle name="Обычный 2 2" xfId="2" xr:uid="{3A8D324B-CA0A-4D70-BF2B-D98F779C87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B735C-750F-4B14-A72D-DACDEA6672EF}">
  <sheetPr>
    <outlinePr summaryBelow="0" summaryRight="0"/>
    <pageSetUpPr autoPageBreaks="0" fitToPage="1"/>
  </sheetPr>
  <dimension ref="A1:P97"/>
  <sheetViews>
    <sheetView showGridLines="0" tabSelected="1" zoomScale="72" zoomScaleNormal="85" workbookViewId="0">
      <pane ySplit="4" topLeftCell="A5" activePane="bottomLeft" state="frozen"/>
      <selection pane="bottomLeft" activeCell="D28" sqref="D28:D30"/>
    </sheetView>
  </sheetViews>
  <sheetFormatPr defaultRowHeight="13.2" x14ac:dyDescent="0.25"/>
  <cols>
    <col min="1" max="1" width="4.6640625" style="3" customWidth="1"/>
    <col min="2" max="2" width="12.33203125" style="3" customWidth="1"/>
    <col min="3" max="3" width="51.21875" style="3" customWidth="1"/>
    <col min="4" max="4" width="16.33203125" style="3" customWidth="1"/>
    <col min="5" max="5" width="16.33203125" style="68" hidden="1" customWidth="1"/>
    <col min="6" max="6" width="16.33203125" style="78" customWidth="1"/>
    <col min="7" max="8" width="16.21875" style="68" customWidth="1"/>
    <col min="9" max="9" width="12.5546875" style="52" customWidth="1"/>
    <col min="10" max="10" width="0" style="3" hidden="1" customWidth="1"/>
    <col min="11" max="11" width="12.6640625" style="3" hidden="1" customWidth="1"/>
    <col min="12" max="12" width="17.5546875" style="3" hidden="1" customWidth="1"/>
    <col min="13" max="13" width="13.88671875" style="3" hidden="1" customWidth="1"/>
    <col min="14" max="14" width="0" style="3" hidden="1" customWidth="1"/>
    <col min="15" max="15" width="24.33203125" style="3" hidden="1" customWidth="1"/>
    <col min="16" max="16" width="14.21875" style="3" customWidth="1"/>
    <col min="17" max="256" width="8.88671875" style="3"/>
    <col min="257" max="257" width="4.6640625" style="3" customWidth="1"/>
    <col min="258" max="258" width="12.33203125" style="3" customWidth="1"/>
    <col min="259" max="259" width="51.21875" style="3" customWidth="1"/>
    <col min="260" max="260" width="16.21875" style="3" customWidth="1"/>
    <col min="261" max="261" width="0" style="3" hidden="1" customWidth="1"/>
    <col min="262" max="264" width="16.21875" style="3" customWidth="1"/>
    <col min="265" max="265" width="12.5546875" style="3" customWidth="1"/>
    <col min="266" max="271" width="0" style="3" hidden="1" customWidth="1"/>
    <col min="272" max="272" width="14.21875" style="3" customWidth="1"/>
    <col min="273" max="512" width="8.88671875" style="3"/>
    <col min="513" max="513" width="4.6640625" style="3" customWidth="1"/>
    <col min="514" max="514" width="12.33203125" style="3" customWidth="1"/>
    <col min="515" max="515" width="51.21875" style="3" customWidth="1"/>
    <col min="516" max="516" width="16.21875" style="3" customWidth="1"/>
    <col min="517" max="517" width="0" style="3" hidden="1" customWidth="1"/>
    <col min="518" max="520" width="16.21875" style="3" customWidth="1"/>
    <col min="521" max="521" width="12.5546875" style="3" customWidth="1"/>
    <col min="522" max="527" width="0" style="3" hidden="1" customWidth="1"/>
    <col min="528" max="528" width="14.21875" style="3" customWidth="1"/>
    <col min="529" max="768" width="8.88671875" style="3"/>
    <col min="769" max="769" width="4.6640625" style="3" customWidth="1"/>
    <col min="770" max="770" width="12.33203125" style="3" customWidth="1"/>
    <col min="771" max="771" width="51.21875" style="3" customWidth="1"/>
    <col min="772" max="772" width="16.21875" style="3" customWidth="1"/>
    <col min="773" max="773" width="0" style="3" hidden="1" customWidth="1"/>
    <col min="774" max="776" width="16.21875" style="3" customWidth="1"/>
    <col min="777" max="777" width="12.5546875" style="3" customWidth="1"/>
    <col min="778" max="783" width="0" style="3" hidden="1" customWidth="1"/>
    <col min="784" max="784" width="14.21875" style="3" customWidth="1"/>
    <col min="785" max="1024" width="8.88671875" style="3"/>
    <col min="1025" max="1025" width="4.6640625" style="3" customWidth="1"/>
    <col min="1026" max="1026" width="12.33203125" style="3" customWidth="1"/>
    <col min="1027" max="1027" width="51.21875" style="3" customWidth="1"/>
    <col min="1028" max="1028" width="16.21875" style="3" customWidth="1"/>
    <col min="1029" max="1029" width="0" style="3" hidden="1" customWidth="1"/>
    <col min="1030" max="1032" width="16.21875" style="3" customWidth="1"/>
    <col min="1033" max="1033" width="12.5546875" style="3" customWidth="1"/>
    <col min="1034" max="1039" width="0" style="3" hidden="1" customWidth="1"/>
    <col min="1040" max="1040" width="14.21875" style="3" customWidth="1"/>
    <col min="1041" max="1280" width="8.88671875" style="3"/>
    <col min="1281" max="1281" width="4.6640625" style="3" customWidth="1"/>
    <col min="1282" max="1282" width="12.33203125" style="3" customWidth="1"/>
    <col min="1283" max="1283" width="51.21875" style="3" customWidth="1"/>
    <col min="1284" max="1284" width="16.21875" style="3" customWidth="1"/>
    <col min="1285" max="1285" width="0" style="3" hidden="1" customWidth="1"/>
    <col min="1286" max="1288" width="16.21875" style="3" customWidth="1"/>
    <col min="1289" max="1289" width="12.5546875" style="3" customWidth="1"/>
    <col min="1290" max="1295" width="0" style="3" hidden="1" customWidth="1"/>
    <col min="1296" max="1296" width="14.21875" style="3" customWidth="1"/>
    <col min="1297" max="1536" width="8.88671875" style="3"/>
    <col min="1537" max="1537" width="4.6640625" style="3" customWidth="1"/>
    <col min="1538" max="1538" width="12.33203125" style="3" customWidth="1"/>
    <col min="1539" max="1539" width="51.21875" style="3" customWidth="1"/>
    <col min="1540" max="1540" width="16.21875" style="3" customWidth="1"/>
    <col min="1541" max="1541" width="0" style="3" hidden="1" customWidth="1"/>
    <col min="1542" max="1544" width="16.21875" style="3" customWidth="1"/>
    <col min="1545" max="1545" width="12.5546875" style="3" customWidth="1"/>
    <col min="1546" max="1551" width="0" style="3" hidden="1" customWidth="1"/>
    <col min="1552" max="1552" width="14.21875" style="3" customWidth="1"/>
    <col min="1553" max="1792" width="8.88671875" style="3"/>
    <col min="1793" max="1793" width="4.6640625" style="3" customWidth="1"/>
    <col min="1794" max="1794" width="12.33203125" style="3" customWidth="1"/>
    <col min="1795" max="1795" width="51.21875" style="3" customWidth="1"/>
    <col min="1796" max="1796" width="16.21875" style="3" customWidth="1"/>
    <col min="1797" max="1797" width="0" style="3" hidden="1" customWidth="1"/>
    <col min="1798" max="1800" width="16.21875" style="3" customWidth="1"/>
    <col min="1801" max="1801" width="12.5546875" style="3" customWidth="1"/>
    <col min="1802" max="1807" width="0" style="3" hidden="1" customWidth="1"/>
    <col min="1808" max="1808" width="14.21875" style="3" customWidth="1"/>
    <col min="1809" max="2048" width="8.88671875" style="3"/>
    <col min="2049" max="2049" width="4.6640625" style="3" customWidth="1"/>
    <col min="2050" max="2050" width="12.33203125" style="3" customWidth="1"/>
    <col min="2051" max="2051" width="51.21875" style="3" customWidth="1"/>
    <col min="2052" max="2052" width="16.21875" style="3" customWidth="1"/>
    <col min="2053" max="2053" width="0" style="3" hidden="1" customWidth="1"/>
    <col min="2054" max="2056" width="16.21875" style="3" customWidth="1"/>
    <col min="2057" max="2057" width="12.5546875" style="3" customWidth="1"/>
    <col min="2058" max="2063" width="0" style="3" hidden="1" customWidth="1"/>
    <col min="2064" max="2064" width="14.21875" style="3" customWidth="1"/>
    <col min="2065" max="2304" width="8.88671875" style="3"/>
    <col min="2305" max="2305" width="4.6640625" style="3" customWidth="1"/>
    <col min="2306" max="2306" width="12.33203125" style="3" customWidth="1"/>
    <col min="2307" max="2307" width="51.21875" style="3" customWidth="1"/>
    <col min="2308" max="2308" width="16.21875" style="3" customWidth="1"/>
    <col min="2309" max="2309" width="0" style="3" hidden="1" customWidth="1"/>
    <col min="2310" max="2312" width="16.21875" style="3" customWidth="1"/>
    <col min="2313" max="2313" width="12.5546875" style="3" customWidth="1"/>
    <col min="2314" max="2319" width="0" style="3" hidden="1" customWidth="1"/>
    <col min="2320" max="2320" width="14.21875" style="3" customWidth="1"/>
    <col min="2321" max="2560" width="8.88671875" style="3"/>
    <col min="2561" max="2561" width="4.6640625" style="3" customWidth="1"/>
    <col min="2562" max="2562" width="12.33203125" style="3" customWidth="1"/>
    <col min="2563" max="2563" width="51.21875" style="3" customWidth="1"/>
    <col min="2564" max="2564" width="16.21875" style="3" customWidth="1"/>
    <col min="2565" max="2565" width="0" style="3" hidden="1" customWidth="1"/>
    <col min="2566" max="2568" width="16.21875" style="3" customWidth="1"/>
    <col min="2569" max="2569" width="12.5546875" style="3" customWidth="1"/>
    <col min="2570" max="2575" width="0" style="3" hidden="1" customWidth="1"/>
    <col min="2576" max="2576" width="14.21875" style="3" customWidth="1"/>
    <col min="2577" max="2816" width="8.88671875" style="3"/>
    <col min="2817" max="2817" width="4.6640625" style="3" customWidth="1"/>
    <col min="2818" max="2818" width="12.33203125" style="3" customWidth="1"/>
    <col min="2819" max="2819" width="51.21875" style="3" customWidth="1"/>
    <col min="2820" max="2820" width="16.21875" style="3" customWidth="1"/>
    <col min="2821" max="2821" width="0" style="3" hidden="1" customWidth="1"/>
    <col min="2822" max="2824" width="16.21875" style="3" customWidth="1"/>
    <col min="2825" max="2825" width="12.5546875" style="3" customWidth="1"/>
    <col min="2826" max="2831" width="0" style="3" hidden="1" customWidth="1"/>
    <col min="2832" max="2832" width="14.21875" style="3" customWidth="1"/>
    <col min="2833" max="3072" width="8.88671875" style="3"/>
    <col min="3073" max="3073" width="4.6640625" style="3" customWidth="1"/>
    <col min="3074" max="3074" width="12.33203125" style="3" customWidth="1"/>
    <col min="3075" max="3075" width="51.21875" style="3" customWidth="1"/>
    <col min="3076" max="3076" width="16.21875" style="3" customWidth="1"/>
    <col min="3077" max="3077" width="0" style="3" hidden="1" customWidth="1"/>
    <col min="3078" max="3080" width="16.21875" style="3" customWidth="1"/>
    <col min="3081" max="3081" width="12.5546875" style="3" customWidth="1"/>
    <col min="3082" max="3087" width="0" style="3" hidden="1" customWidth="1"/>
    <col min="3088" max="3088" width="14.21875" style="3" customWidth="1"/>
    <col min="3089" max="3328" width="8.88671875" style="3"/>
    <col min="3329" max="3329" width="4.6640625" style="3" customWidth="1"/>
    <col min="3330" max="3330" width="12.33203125" style="3" customWidth="1"/>
    <col min="3331" max="3331" width="51.21875" style="3" customWidth="1"/>
    <col min="3332" max="3332" width="16.21875" style="3" customWidth="1"/>
    <col min="3333" max="3333" width="0" style="3" hidden="1" customWidth="1"/>
    <col min="3334" max="3336" width="16.21875" style="3" customWidth="1"/>
    <col min="3337" max="3337" width="12.5546875" style="3" customWidth="1"/>
    <col min="3338" max="3343" width="0" style="3" hidden="1" customWidth="1"/>
    <col min="3344" max="3344" width="14.21875" style="3" customWidth="1"/>
    <col min="3345" max="3584" width="8.88671875" style="3"/>
    <col min="3585" max="3585" width="4.6640625" style="3" customWidth="1"/>
    <col min="3586" max="3586" width="12.33203125" style="3" customWidth="1"/>
    <col min="3587" max="3587" width="51.21875" style="3" customWidth="1"/>
    <col min="3588" max="3588" width="16.21875" style="3" customWidth="1"/>
    <col min="3589" max="3589" width="0" style="3" hidden="1" customWidth="1"/>
    <col min="3590" max="3592" width="16.21875" style="3" customWidth="1"/>
    <col min="3593" max="3593" width="12.5546875" style="3" customWidth="1"/>
    <col min="3594" max="3599" width="0" style="3" hidden="1" customWidth="1"/>
    <col min="3600" max="3600" width="14.21875" style="3" customWidth="1"/>
    <col min="3601" max="3840" width="8.88671875" style="3"/>
    <col min="3841" max="3841" width="4.6640625" style="3" customWidth="1"/>
    <col min="3842" max="3842" width="12.33203125" style="3" customWidth="1"/>
    <col min="3843" max="3843" width="51.21875" style="3" customWidth="1"/>
    <col min="3844" max="3844" width="16.21875" style="3" customWidth="1"/>
    <col min="3845" max="3845" width="0" style="3" hidden="1" customWidth="1"/>
    <col min="3846" max="3848" width="16.21875" style="3" customWidth="1"/>
    <col min="3849" max="3849" width="12.5546875" style="3" customWidth="1"/>
    <col min="3850" max="3855" width="0" style="3" hidden="1" customWidth="1"/>
    <col min="3856" max="3856" width="14.21875" style="3" customWidth="1"/>
    <col min="3857" max="4096" width="8.88671875" style="3"/>
    <col min="4097" max="4097" width="4.6640625" style="3" customWidth="1"/>
    <col min="4098" max="4098" width="12.33203125" style="3" customWidth="1"/>
    <col min="4099" max="4099" width="51.21875" style="3" customWidth="1"/>
    <col min="4100" max="4100" width="16.21875" style="3" customWidth="1"/>
    <col min="4101" max="4101" width="0" style="3" hidden="1" customWidth="1"/>
    <col min="4102" max="4104" width="16.21875" style="3" customWidth="1"/>
    <col min="4105" max="4105" width="12.5546875" style="3" customWidth="1"/>
    <col min="4106" max="4111" width="0" style="3" hidden="1" customWidth="1"/>
    <col min="4112" max="4112" width="14.21875" style="3" customWidth="1"/>
    <col min="4113" max="4352" width="8.88671875" style="3"/>
    <col min="4353" max="4353" width="4.6640625" style="3" customWidth="1"/>
    <col min="4354" max="4354" width="12.33203125" style="3" customWidth="1"/>
    <col min="4355" max="4355" width="51.21875" style="3" customWidth="1"/>
    <col min="4356" max="4356" width="16.21875" style="3" customWidth="1"/>
    <col min="4357" max="4357" width="0" style="3" hidden="1" customWidth="1"/>
    <col min="4358" max="4360" width="16.21875" style="3" customWidth="1"/>
    <col min="4361" max="4361" width="12.5546875" style="3" customWidth="1"/>
    <col min="4362" max="4367" width="0" style="3" hidden="1" customWidth="1"/>
    <col min="4368" max="4368" width="14.21875" style="3" customWidth="1"/>
    <col min="4369" max="4608" width="8.88671875" style="3"/>
    <col min="4609" max="4609" width="4.6640625" style="3" customWidth="1"/>
    <col min="4610" max="4610" width="12.33203125" style="3" customWidth="1"/>
    <col min="4611" max="4611" width="51.21875" style="3" customWidth="1"/>
    <col min="4612" max="4612" width="16.21875" style="3" customWidth="1"/>
    <col min="4613" max="4613" width="0" style="3" hidden="1" customWidth="1"/>
    <col min="4614" max="4616" width="16.21875" style="3" customWidth="1"/>
    <col min="4617" max="4617" width="12.5546875" style="3" customWidth="1"/>
    <col min="4618" max="4623" width="0" style="3" hidden="1" customWidth="1"/>
    <col min="4624" max="4624" width="14.21875" style="3" customWidth="1"/>
    <col min="4625" max="4864" width="8.88671875" style="3"/>
    <col min="4865" max="4865" width="4.6640625" style="3" customWidth="1"/>
    <col min="4866" max="4866" width="12.33203125" style="3" customWidth="1"/>
    <col min="4867" max="4867" width="51.21875" style="3" customWidth="1"/>
    <col min="4868" max="4868" width="16.21875" style="3" customWidth="1"/>
    <col min="4869" max="4869" width="0" style="3" hidden="1" customWidth="1"/>
    <col min="4870" max="4872" width="16.21875" style="3" customWidth="1"/>
    <col min="4873" max="4873" width="12.5546875" style="3" customWidth="1"/>
    <col min="4874" max="4879" width="0" style="3" hidden="1" customWidth="1"/>
    <col min="4880" max="4880" width="14.21875" style="3" customWidth="1"/>
    <col min="4881" max="5120" width="8.88671875" style="3"/>
    <col min="5121" max="5121" width="4.6640625" style="3" customWidth="1"/>
    <col min="5122" max="5122" width="12.33203125" style="3" customWidth="1"/>
    <col min="5123" max="5123" width="51.21875" style="3" customWidth="1"/>
    <col min="5124" max="5124" width="16.21875" style="3" customWidth="1"/>
    <col min="5125" max="5125" width="0" style="3" hidden="1" customWidth="1"/>
    <col min="5126" max="5128" width="16.21875" style="3" customWidth="1"/>
    <col min="5129" max="5129" width="12.5546875" style="3" customWidth="1"/>
    <col min="5130" max="5135" width="0" style="3" hidden="1" customWidth="1"/>
    <col min="5136" max="5136" width="14.21875" style="3" customWidth="1"/>
    <col min="5137" max="5376" width="8.88671875" style="3"/>
    <col min="5377" max="5377" width="4.6640625" style="3" customWidth="1"/>
    <col min="5378" max="5378" width="12.33203125" style="3" customWidth="1"/>
    <col min="5379" max="5379" width="51.21875" style="3" customWidth="1"/>
    <col min="5380" max="5380" width="16.21875" style="3" customWidth="1"/>
    <col min="5381" max="5381" width="0" style="3" hidden="1" customWidth="1"/>
    <col min="5382" max="5384" width="16.21875" style="3" customWidth="1"/>
    <col min="5385" max="5385" width="12.5546875" style="3" customWidth="1"/>
    <col min="5386" max="5391" width="0" style="3" hidden="1" customWidth="1"/>
    <col min="5392" max="5392" width="14.21875" style="3" customWidth="1"/>
    <col min="5393" max="5632" width="8.88671875" style="3"/>
    <col min="5633" max="5633" width="4.6640625" style="3" customWidth="1"/>
    <col min="5634" max="5634" width="12.33203125" style="3" customWidth="1"/>
    <col min="5635" max="5635" width="51.21875" style="3" customWidth="1"/>
    <col min="5636" max="5636" width="16.21875" style="3" customWidth="1"/>
    <col min="5637" max="5637" width="0" style="3" hidden="1" customWidth="1"/>
    <col min="5638" max="5640" width="16.21875" style="3" customWidth="1"/>
    <col min="5641" max="5641" width="12.5546875" style="3" customWidth="1"/>
    <col min="5642" max="5647" width="0" style="3" hidden="1" customWidth="1"/>
    <col min="5648" max="5648" width="14.21875" style="3" customWidth="1"/>
    <col min="5649" max="5888" width="8.88671875" style="3"/>
    <col min="5889" max="5889" width="4.6640625" style="3" customWidth="1"/>
    <col min="5890" max="5890" width="12.33203125" style="3" customWidth="1"/>
    <col min="5891" max="5891" width="51.21875" style="3" customWidth="1"/>
    <col min="5892" max="5892" width="16.21875" style="3" customWidth="1"/>
    <col min="5893" max="5893" width="0" style="3" hidden="1" customWidth="1"/>
    <col min="5894" max="5896" width="16.21875" style="3" customWidth="1"/>
    <col min="5897" max="5897" width="12.5546875" style="3" customWidth="1"/>
    <col min="5898" max="5903" width="0" style="3" hidden="1" customWidth="1"/>
    <col min="5904" max="5904" width="14.21875" style="3" customWidth="1"/>
    <col min="5905" max="6144" width="8.88671875" style="3"/>
    <col min="6145" max="6145" width="4.6640625" style="3" customWidth="1"/>
    <col min="6146" max="6146" width="12.33203125" style="3" customWidth="1"/>
    <col min="6147" max="6147" width="51.21875" style="3" customWidth="1"/>
    <col min="6148" max="6148" width="16.21875" style="3" customWidth="1"/>
    <col min="6149" max="6149" width="0" style="3" hidden="1" customWidth="1"/>
    <col min="6150" max="6152" width="16.21875" style="3" customWidth="1"/>
    <col min="6153" max="6153" width="12.5546875" style="3" customWidth="1"/>
    <col min="6154" max="6159" width="0" style="3" hidden="1" customWidth="1"/>
    <col min="6160" max="6160" width="14.21875" style="3" customWidth="1"/>
    <col min="6161" max="6400" width="8.88671875" style="3"/>
    <col min="6401" max="6401" width="4.6640625" style="3" customWidth="1"/>
    <col min="6402" max="6402" width="12.33203125" style="3" customWidth="1"/>
    <col min="6403" max="6403" width="51.21875" style="3" customWidth="1"/>
    <col min="6404" max="6404" width="16.21875" style="3" customWidth="1"/>
    <col min="6405" max="6405" width="0" style="3" hidden="1" customWidth="1"/>
    <col min="6406" max="6408" width="16.21875" style="3" customWidth="1"/>
    <col min="6409" max="6409" width="12.5546875" style="3" customWidth="1"/>
    <col min="6410" max="6415" width="0" style="3" hidden="1" customWidth="1"/>
    <col min="6416" max="6416" width="14.21875" style="3" customWidth="1"/>
    <col min="6417" max="6656" width="8.88671875" style="3"/>
    <col min="6657" max="6657" width="4.6640625" style="3" customWidth="1"/>
    <col min="6658" max="6658" width="12.33203125" style="3" customWidth="1"/>
    <col min="6659" max="6659" width="51.21875" style="3" customWidth="1"/>
    <col min="6660" max="6660" width="16.21875" style="3" customWidth="1"/>
    <col min="6661" max="6661" width="0" style="3" hidden="1" customWidth="1"/>
    <col min="6662" max="6664" width="16.21875" style="3" customWidth="1"/>
    <col min="6665" max="6665" width="12.5546875" style="3" customWidth="1"/>
    <col min="6666" max="6671" width="0" style="3" hidden="1" customWidth="1"/>
    <col min="6672" max="6672" width="14.21875" style="3" customWidth="1"/>
    <col min="6673" max="6912" width="8.88671875" style="3"/>
    <col min="6913" max="6913" width="4.6640625" style="3" customWidth="1"/>
    <col min="6914" max="6914" width="12.33203125" style="3" customWidth="1"/>
    <col min="6915" max="6915" width="51.21875" style="3" customWidth="1"/>
    <col min="6916" max="6916" width="16.21875" style="3" customWidth="1"/>
    <col min="6917" max="6917" width="0" style="3" hidden="1" customWidth="1"/>
    <col min="6918" max="6920" width="16.21875" style="3" customWidth="1"/>
    <col min="6921" max="6921" width="12.5546875" style="3" customWidth="1"/>
    <col min="6922" max="6927" width="0" style="3" hidden="1" customWidth="1"/>
    <col min="6928" max="6928" width="14.21875" style="3" customWidth="1"/>
    <col min="6929" max="7168" width="8.88671875" style="3"/>
    <col min="7169" max="7169" width="4.6640625" style="3" customWidth="1"/>
    <col min="7170" max="7170" width="12.33203125" style="3" customWidth="1"/>
    <col min="7171" max="7171" width="51.21875" style="3" customWidth="1"/>
    <col min="7172" max="7172" width="16.21875" style="3" customWidth="1"/>
    <col min="7173" max="7173" width="0" style="3" hidden="1" customWidth="1"/>
    <col min="7174" max="7176" width="16.21875" style="3" customWidth="1"/>
    <col min="7177" max="7177" width="12.5546875" style="3" customWidth="1"/>
    <col min="7178" max="7183" width="0" style="3" hidden="1" customWidth="1"/>
    <col min="7184" max="7184" width="14.21875" style="3" customWidth="1"/>
    <col min="7185" max="7424" width="8.88671875" style="3"/>
    <col min="7425" max="7425" width="4.6640625" style="3" customWidth="1"/>
    <col min="7426" max="7426" width="12.33203125" style="3" customWidth="1"/>
    <col min="7427" max="7427" width="51.21875" style="3" customWidth="1"/>
    <col min="7428" max="7428" width="16.21875" style="3" customWidth="1"/>
    <col min="7429" max="7429" width="0" style="3" hidden="1" customWidth="1"/>
    <col min="7430" max="7432" width="16.21875" style="3" customWidth="1"/>
    <col min="7433" max="7433" width="12.5546875" style="3" customWidth="1"/>
    <col min="7434" max="7439" width="0" style="3" hidden="1" customWidth="1"/>
    <col min="7440" max="7440" width="14.21875" style="3" customWidth="1"/>
    <col min="7441" max="7680" width="8.88671875" style="3"/>
    <col min="7681" max="7681" width="4.6640625" style="3" customWidth="1"/>
    <col min="7682" max="7682" width="12.33203125" style="3" customWidth="1"/>
    <col min="7683" max="7683" width="51.21875" style="3" customWidth="1"/>
    <col min="7684" max="7684" width="16.21875" style="3" customWidth="1"/>
    <col min="7685" max="7685" width="0" style="3" hidden="1" customWidth="1"/>
    <col min="7686" max="7688" width="16.21875" style="3" customWidth="1"/>
    <col min="7689" max="7689" width="12.5546875" style="3" customWidth="1"/>
    <col min="7690" max="7695" width="0" style="3" hidden="1" customWidth="1"/>
    <col min="7696" max="7696" width="14.21875" style="3" customWidth="1"/>
    <col min="7697" max="7936" width="8.88671875" style="3"/>
    <col min="7937" max="7937" width="4.6640625" style="3" customWidth="1"/>
    <col min="7938" max="7938" width="12.33203125" style="3" customWidth="1"/>
    <col min="7939" max="7939" width="51.21875" style="3" customWidth="1"/>
    <col min="7940" max="7940" width="16.21875" style="3" customWidth="1"/>
    <col min="7941" max="7941" width="0" style="3" hidden="1" customWidth="1"/>
    <col min="7942" max="7944" width="16.21875" style="3" customWidth="1"/>
    <col min="7945" max="7945" width="12.5546875" style="3" customWidth="1"/>
    <col min="7946" max="7951" width="0" style="3" hidden="1" customWidth="1"/>
    <col min="7952" max="7952" width="14.21875" style="3" customWidth="1"/>
    <col min="7953" max="8192" width="8.88671875" style="3"/>
    <col min="8193" max="8193" width="4.6640625" style="3" customWidth="1"/>
    <col min="8194" max="8194" width="12.33203125" style="3" customWidth="1"/>
    <col min="8195" max="8195" width="51.21875" style="3" customWidth="1"/>
    <col min="8196" max="8196" width="16.21875" style="3" customWidth="1"/>
    <col min="8197" max="8197" width="0" style="3" hidden="1" customWidth="1"/>
    <col min="8198" max="8200" width="16.21875" style="3" customWidth="1"/>
    <col min="8201" max="8201" width="12.5546875" style="3" customWidth="1"/>
    <col min="8202" max="8207" width="0" style="3" hidden="1" customWidth="1"/>
    <col min="8208" max="8208" width="14.21875" style="3" customWidth="1"/>
    <col min="8209" max="8448" width="8.88671875" style="3"/>
    <col min="8449" max="8449" width="4.6640625" style="3" customWidth="1"/>
    <col min="8450" max="8450" width="12.33203125" style="3" customWidth="1"/>
    <col min="8451" max="8451" width="51.21875" style="3" customWidth="1"/>
    <col min="8452" max="8452" width="16.21875" style="3" customWidth="1"/>
    <col min="8453" max="8453" width="0" style="3" hidden="1" customWidth="1"/>
    <col min="8454" max="8456" width="16.21875" style="3" customWidth="1"/>
    <col min="8457" max="8457" width="12.5546875" style="3" customWidth="1"/>
    <col min="8458" max="8463" width="0" style="3" hidden="1" customWidth="1"/>
    <col min="8464" max="8464" width="14.21875" style="3" customWidth="1"/>
    <col min="8465" max="8704" width="8.88671875" style="3"/>
    <col min="8705" max="8705" width="4.6640625" style="3" customWidth="1"/>
    <col min="8706" max="8706" width="12.33203125" style="3" customWidth="1"/>
    <col min="8707" max="8707" width="51.21875" style="3" customWidth="1"/>
    <col min="8708" max="8708" width="16.21875" style="3" customWidth="1"/>
    <col min="8709" max="8709" width="0" style="3" hidden="1" customWidth="1"/>
    <col min="8710" max="8712" width="16.21875" style="3" customWidth="1"/>
    <col min="8713" max="8713" width="12.5546875" style="3" customWidth="1"/>
    <col min="8714" max="8719" width="0" style="3" hidden="1" customWidth="1"/>
    <col min="8720" max="8720" width="14.21875" style="3" customWidth="1"/>
    <col min="8721" max="8960" width="8.88671875" style="3"/>
    <col min="8961" max="8961" width="4.6640625" style="3" customWidth="1"/>
    <col min="8962" max="8962" width="12.33203125" style="3" customWidth="1"/>
    <col min="8963" max="8963" width="51.21875" style="3" customWidth="1"/>
    <col min="8964" max="8964" width="16.21875" style="3" customWidth="1"/>
    <col min="8965" max="8965" width="0" style="3" hidden="1" customWidth="1"/>
    <col min="8966" max="8968" width="16.21875" style="3" customWidth="1"/>
    <col min="8969" max="8969" width="12.5546875" style="3" customWidth="1"/>
    <col min="8970" max="8975" width="0" style="3" hidden="1" customWidth="1"/>
    <col min="8976" max="8976" width="14.21875" style="3" customWidth="1"/>
    <col min="8977" max="9216" width="8.88671875" style="3"/>
    <col min="9217" max="9217" width="4.6640625" style="3" customWidth="1"/>
    <col min="9218" max="9218" width="12.33203125" style="3" customWidth="1"/>
    <col min="9219" max="9219" width="51.21875" style="3" customWidth="1"/>
    <col min="9220" max="9220" width="16.21875" style="3" customWidth="1"/>
    <col min="9221" max="9221" width="0" style="3" hidden="1" customWidth="1"/>
    <col min="9222" max="9224" width="16.21875" style="3" customWidth="1"/>
    <col min="9225" max="9225" width="12.5546875" style="3" customWidth="1"/>
    <col min="9226" max="9231" width="0" style="3" hidden="1" customWidth="1"/>
    <col min="9232" max="9232" width="14.21875" style="3" customWidth="1"/>
    <col min="9233" max="9472" width="8.88671875" style="3"/>
    <col min="9473" max="9473" width="4.6640625" style="3" customWidth="1"/>
    <col min="9474" max="9474" width="12.33203125" style="3" customWidth="1"/>
    <col min="9475" max="9475" width="51.21875" style="3" customWidth="1"/>
    <col min="9476" max="9476" width="16.21875" style="3" customWidth="1"/>
    <col min="9477" max="9477" width="0" style="3" hidden="1" customWidth="1"/>
    <col min="9478" max="9480" width="16.21875" style="3" customWidth="1"/>
    <col min="9481" max="9481" width="12.5546875" style="3" customWidth="1"/>
    <col min="9482" max="9487" width="0" style="3" hidden="1" customWidth="1"/>
    <col min="9488" max="9488" width="14.21875" style="3" customWidth="1"/>
    <col min="9489" max="9728" width="8.88671875" style="3"/>
    <col min="9729" max="9729" width="4.6640625" style="3" customWidth="1"/>
    <col min="9730" max="9730" width="12.33203125" style="3" customWidth="1"/>
    <col min="9731" max="9731" width="51.21875" style="3" customWidth="1"/>
    <col min="9732" max="9732" width="16.21875" style="3" customWidth="1"/>
    <col min="9733" max="9733" width="0" style="3" hidden="1" customWidth="1"/>
    <col min="9734" max="9736" width="16.21875" style="3" customWidth="1"/>
    <col min="9737" max="9737" width="12.5546875" style="3" customWidth="1"/>
    <col min="9738" max="9743" width="0" style="3" hidden="1" customWidth="1"/>
    <col min="9744" max="9744" width="14.21875" style="3" customWidth="1"/>
    <col min="9745" max="9984" width="8.88671875" style="3"/>
    <col min="9985" max="9985" width="4.6640625" style="3" customWidth="1"/>
    <col min="9986" max="9986" width="12.33203125" style="3" customWidth="1"/>
    <col min="9987" max="9987" width="51.21875" style="3" customWidth="1"/>
    <col min="9988" max="9988" width="16.21875" style="3" customWidth="1"/>
    <col min="9989" max="9989" width="0" style="3" hidden="1" customWidth="1"/>
    <col min="9990" max="9992" width="16.21875" style="3" customWidth="1"/>
    <col min="9993" max="9993" width="12.5546875" style="3" customWidth="1"/>
    <col min="9994" max="9999" width="0" style="3" hidden="1" customWidth="1"/>
    <col min="10000" max="10000" width="14.21875" style="3" customWidth="1"/>
    <col min="10001" max="10240" width="8.88671875" style="3"/>
    <col min="10241" max="10241" width="4.6640625" style="3" customWidth="1"/>
    <col min="10242" max="10242" width="12.33203125" style="3" customWidth="1"/>
    <col min="10243" max="10243" width="51.21875" style="3" customWidth="1"/>
    <col min="10244" max="10244" width="16.21875" style="3" customWidth="1"/>
    <col min="10245" max="10245" width="0" style="3" hidden="1" customWidth="1"/>
    <col min="10246" max="10248" width="16.21875" style="3" customWidth="1"/>
    <col min="10249" max="10249" width="12.5546875" style="3" customWidth="1"/>
    <col min="10250" max="10255" width="0" style="3" hidden="1" customWidth="1"/>
    <col min="10256" max="10256" width="14.21875" style="3" customWidth="1"/>
    <col min="10257" max="10496" width="8.88671875" style="3"/>
    <col min="10497" max="10497" width="4.6640625" style="3" customWidth="1"/>
    <col min="10498" max="10498" width="12.33203125" style="3" customWidth="1"/>
    <col min="10499" max="10499" width="51.21875" style="3" customWidth="1"/>
    <col min="10500" max="10500" width="16.21875" style="3" customWidth="1"/>
    <col min="10501" max="10501" width="0" style="3" hidden="1" customWidth="1"/>
    <col min="10502" max="10504" width="16.21875" style="3" customWidth="1"/>
    <col min="10505" max="10505" width="12.5546875" style="3" customWidth="1"/>
    <col min="10506" max="10511" width="0" style="3" hidden="1" customWidth="1"/>
    <col min="10512" max="10512" width="14.21875" style="3" customWidth="1"/>
    <col min="10513" max="10752" width="8.88671875" style="3"/>
    <col min="10753" max="10753" width="4.6640625" style="3" customWidth="1"/>
    <col min="10754" max="10754" width="12.33203125" style="3" customWidth="1"/>
    <col min="10755" max="10755" width="51.21875" style="3" customWidth="1"/>
    <col min="10756" max="10756" width="16.21875" style="3" customWidth="1"/>
    <col min="10757" max="10757" width="0" style="3" hidden="1" customWidth="1"/>
    <col min="10758" max="10760" width="16.21875" style="3" customWidth="1"/>
    <col min="10761" max="10761" width="12.5546875" style="3" customWidth="1"/>
    <col min="10762" max="10767" width="0" style="3" hidden="1" customWidth="1"/>
    <col min="10768" max="10768" width="14.21875" style="3" customWidth="1"/>
    <col min="10769" max="11008" width="8.88671875" style="3"/>
    <col min="11009" max="11009" width="4.6640625" style="3" customWidth="1"/>
    <col min="11010" max="11010" width="12.33203125" style="3" customWidth="1"/>
    <col min="11011" max="11011" width="51.21875" style="3" customWidth="1"/>
    <col min="11012" max="11012" width="16.21875" style="3" customWidth="1"/>
    <col min="11013" max="11013" width="0" style="3" hidden="1" customWidth="1"/>
    <col min="11014" max="11016" width="16.21875" style="3" customWidth="1"/>
    <col min="11017" max="11017" width="12.5546875" style="3" customWidth="1"/>
    <col min="11018" max="11023" width="0" style="3" hidden="1" customWidth="1"/>
    <col min="11024" max="11024" width="14.21875" style="3" customWidth="1"/>
    <col min="11025" max="11264" width="8.88671875" style="3"/>
    <col min="11265" max="11265" width="4.6640625" style="3" customWidth="1"/>
    <col min="11266" max="11266" width="12.33203125" style="3" customWidth="1"/>
    <col min="11267" max="11267" width="51.21875" style="3" customWidth="1"/>
    <col min="11268" max="11268" width="16.21875" style="3" customWidth="1"/>
    <col min="11269" max="11269" width="0" style="3" hidden="1" customWidth="1"/>
    <col min="11270" max="11272" width="16.21875" style="3" customWidth="1"/>
    <col min="11273" max="11273" width="12.5546875" style="3" customWidth="1"/>
    <col min="11274" max="11279" width="0" style="3" hidden="1" customWidth="1"/>
    <col min="11280" max="11280" width="14.21875" style="3" customWidth="1"/>
    <col min="11281" max="11520" width="8.88671875" style="3"/>
    <col min="11521" max="11521" width="4.6640625" style="3" customWidth="1"/>
    <col min="11522" max="11522" width="12.33203125" style="3" customWidth="1"/>
    <col min="11523" max="11523" width="51.21875" style="3" customWidth="1"/>
    <col min="11524" max="11524" width="16.21875" style="3" customWidth="1"/>
    <col min="11525" max="11525" width="0" style="3" hidden="1" customWidth="1"/>
    <col min="11526" max="11528" width="16.21875" style="3" customWidth="1"/>
    <col min="11529" max="11529" width="12.5546875" style="3" customWidth="1"/>
    <col min="11530" max="11535" width="0" style="3" hidden="1" customWidth="1"/>
    <col min="11536" max="11536" width="14.21875" style="3" customWidth="1"/>
    <col min="11537" max="11776" width="8.88671875" style="3"/>
    <col min="11777" max="11777" width="4.6640625" style="3" customWidth="1"/>
    <col min="11778" max="11778" width="12.33203125" style="3" customWidth="1"/>
    <col min="11779" max="11779" width="51.21875" style="3" customWidth="1"/>
    <col min="11780" max="11780" width="16.21875" style="3" customWidth="1"/>
    <col min="11781" max="11781" width="0" style="3" hidden="1" customWidth="1"/>
    <col min="11782" max="11784" width="16.21875" style="3" customWidth="1"/>
    <col min="11785" max="11785" width="12.5546875" style="3" customWidth="1"/>
    <col min="11786" max="11791" width="0" style="3" hidden="1" customWidth="1"/>
    <col min="11792" max="11792" width="14.21875" style="3" customWidth="1"/>
    <col min="11793" max="12032" width="8.88671875" style="3"/>
    <col min="12033" max="12033" width="4.6640625" style="3" customWidth="1"/>
    <col min="12034" max="12034" width="12.33203125" style="3" customWidth="1"/>
    <col min="12035" max="12035" width="51.21875" style="3" customWidth="1"/>
    <col min="12036" max="12036" width="16.21875" style="3" customWidth="1"/>
    <col min="12037" max="12037" width="0" style="3" hidden="1" customWidth="1"/>
    <col min="12038" max="12040" width="16.21875" style="3" customWidth="1"/>
    <col min="12041" max="12041" width="12.5546875" style="3" customWidth="1"/>
    <col min="12042" max="12047" width="0" style="3" hidden="1" customWidth="1"/>
    <col min="12048" max="12048" width="14.21875" style="3" customWidth="1"/>
    <col min="12049" max="12288" width="8.88671875" style="3"/>
    <col min="12289" max="12289" width="4.6640625" style="3" customWidth="1"/>
    <col min="12290" max="12290" width="12.33203125" style="3" customWidth="1"/>
    <col min="12291" max="12291" width="51.21875" style="3" customWidth="1"/>
    <col min="12292" max="12292" width="16.21875" style="3" customWidth="1"/>
    <col min="12293" max="12293" width="0" style="3" hidden="1" customWidth="1"/>
    <col min="12294" max="12296" width="16.21875" style="3" customWidth="1"/>
    <col min="12297" max="12297" width="12.5546875" style="3" customWidth="1"/>
    <col min="12298" max="12303" width="0" style="3" hidden="1" customWidth="1"/>
    <col min="12304" max="12304" width="14.21875" style="3" customWidth="1"/>
    <col min="12305" max="12544" width="8.88671875" style="3"/>
    <col min="12545" max="12545" width="4.6640625" style="3" customWidth="1"/>
    <col min="12546" max="12546" width="12.33203125" style="3" customWidth="1"/>
    <col min="12547" max="12547" width="51.21875" style="3" customWidth="1"/>
    <col min="12548" max="12548" width="16.21875" style="3" customWidth="1"/>
    <col min="12549" max="12549" width="0" style="3" hidden="1" customWidth="1"/>
    <col min="12550" max="12552" width="16.21875" style="3" customWidth="1"/>
    <col min="12553" max="12553" width="12.5546875" style="3" customWidth="1"/>
    <col min="12554" max="12559" width="0" style="3" hidden="1" customWidth="1"/>
    <col min="12560" max="12560" width="14.21875" style="3" customWidth="1"/>
    <col min="12561" max="12800" width="8.88671875" style="3"/>
    <col min="12801" max="12801" width="4.6640625" style="3" customWidth="1"/>
    <col min="12802" max="12802" width="12.33203125" style="3" customWidth="1"/>
    <col min="12803" max="12803" width="51.21875" style="3" customWidth="1"/>
    <col min="12804" max="12804" width="16.21875" style="3" customWidth="1"/>
    <col min="12805" max="12805" width="0" style="3" hidden="1" customWidth="1"/>
    <col min="12806" max="12808" width="16.21875" style="3" customWidth="1"/>
    <col min="12809" max="12809" width="12.5546875" style="3" customWidth="1"/>
    <col min="12810" max="12815" width="0" style="3" hidden="1" customWidth="1"/>
    <col min="12816" max="12816" width="14.21875" style="3" customWidth="1"/>
    <col min="12817" max="13056" width="8.88671875" style="3"/>
    <col min="13057" max="13057" width="4.6640625" style="3" customWidth="1"/>
    <col min="13058" max="13058" width="12.33203125" style="3" customWidth="1"/>
    <col min="13059" max="13059" width="51.21875" style="3" customWidth="1"/>
    <col min="13060" max="13060" width="16.21875" style="3" customWidth="1"/>
    <col min="13061" max="13061" width="0" style="3" hidden="1" customWidth="1"/>
    <col min="13062" max="13064" width="16.21875" style="3" customWidth="1"/>
    <col min="13065" max="13065" width="12.5546875" style="3" customWidth="1"/>
    <col min="13066" max="13071" width="0" style="3" hidden="1" customWidth="1"/>
    <col min="13072" max="13072" width="14.21875" style="3" customWidth="1"/>
    <col min="13073" max="13312" width="8.88671875" style="3"/>
    <col min="13313" max="13313" width="4.6640625" style="3" customWidth="1"/>
    <col min="13314" max="13314" width="12.33203125" style="3" customWidth="1"/>
    <col min="13315" max="13315" width="51.21875" style="3" customWidth="1"/>
    <col min="13316" max="13316" width="16.21875" style="3" customWidth="1"/>
    <col min="13317" max="13317" width="0" style="3" hidden="1" customWidth="1"/>
    <col min="13318" max="13320" width="16.21875" style="3" customWidth="1"/>
    <col min="13321" max="13321" width="12.5546875" style="3" customWidth="1"/>
    <col min="13322" max="13327" width="0" style="3" hidden="1" customWidth="1"/>
    <col min="13328" max="13328" width="14.21875" style="3" customWidth="1"/>
    <col min="13329" max="13568" width="8.88671875" style="3"/>
    <col min="13569" max="13569" width="4.6640625" style="3" customWidth="1"/>
    <col min="13570" max="13570" width="12.33203125" style="3" customWidth="1"/>
    <col min="13571" max="13571" width="51.21875" style="3" customWidth="1"/>
    <col min="13572" max="13572" width="16.21875" style="3" customWidth="1"/>
    <col min="13573" max="13573" width="0" style="3" hidden="1" customWidth="1"/>
    <col min="13574" max="13576" width="16.21875" style="3" customWidth="1"/>
    <col min="13577" max="13577" width="12.5546875" style="3" customWidth="1"/>
    <col min="13578" max="13583" width="0" style="3" hidden="1" customWidth="1"/>
    <col min="13584" max="13584" width="14.21875" style="3" customWidth="1"/>
    <col min="13585" max="13824" width="8.88671875" style="3"/>
    <col min="13825" max="13825" width="4.6640625" style="3" customWidth="1"/>
    <col min="13826" max="13826" width="12.33203125" style="3" customWidth="1"/>
    <col min="13827" max="13827" width="51.21875" style="3" customWidth="1"/>
    <col min="13828" max="13828" width="16.21875" style="3" customWidth="1"/>
    <col min="13829" max="13829" width="0" style="3" hidden="1" customWidth="1"/>
    <col min="13830" max="13832" width="16.21875" style="3" customWidth="1"/>
    <col min="13833" max="13833" width="12.5546875" style="3" customWidth="1"/>
    <col min="13834" max="13839" width="0" style="3" hidden="1" customWidth="1"/>
    <col min="13840" max="13840" width="14.21875" style="3" customWidth="1"/>
    <col min="13841" max="14080" width="8.88671875" style="3"/>
    <col min="14081" max="14081" width="4.6640625" style="3" customWidth="1"/>
    <col min="14082" max="14082" width="12.33203125" style="3" customWidth="1"/>
    <col min="14083" max="14083" width="51.21875" style="3" customWidth="1"/>
    <col min="14084" max="14084" width="16.21875" style="3" customWidth="1"/>
    <col min="14085" max="14085" width="0" style="3" hidden="1" customWidth="1"/>
    <col min="14086" max="14088" width="16.21875" style="3" customWidth="1"/>
    <col min="14089" max="14089" width="12.5546875" style="3" customWidth="1"/>
    <col min="14090" max="14095" width="0" style="3" hidden="1" customWidth="1"/>
    <col min="14096" max="14096" width="14.21875" style="3" customWidth="1"/>
    <col min="14097" max="14336" width="8.88671875" style="3"/>
    <col min="14337" max="14337" width="4.6640625" style="3" customWidth="1"/>
    <col min="14338" max="14338" width="12.33203125" style="3" customWidth="1"/>
    <col min="14339" max="14339" width="51.21875" style="3" customWidth="1"/>
    <col min="14340" max="14340" width="16.21875" style="3" customWidth="1"/>
    <col min="14341" max="14341" width="0" style="3" hidden="1" customWidth="1"/>
    <col min="14342" max="14344" width="16.21875" style="3" customWidth="1"/>
    <col min="14345" max="14345" width="12.5546875" style="3" customWidth="1"/>
    <col min="14346" max="14351" width="0" style="3" hidden="1" customWidth="1"/>
    <col min="14352" max="14352" width="14.21875" style="3" customWidth="1"/>
    <col min="14353" max="14592" width="8.88671875" style="3"/>
    <col min="14593" max="14593" width="4.6640625" style="3" customWidth="1"/>
    <col min="14594" max="14594" width="12.33203125" style="3" customWidth="1"/>
    <col min="14595" max="14595" width="51.21875" style="3" customWidth="1"/>
    <col min="14596" max="14596" width="16.21875" style="3" customWidth="1"/>
    <col min="14597" max="14597" width="0" style="3" hidden="1" customWidth="1"/>
    <col min="14598" max="14600" width="16.21875" style="3" customWidth="1"/>
    <col min="14601" max="14601" width="12.5546875" style="3" customWidth="1"/>
    <col min="14602" max="14607" width="0" style="3" hidden="1" customWidth="1"/>
    <col min="14608" max="14608" width="14.21875" style="3" customWidth="1"/>
    <col min="14609" max="14848" width="8.88671875" style="3"/>
    <col min="14849" max="14849" width="4.6640625" style="3" customWidth="1"/>
    <col min="14850" max="14850" width="12.33203125" style="3" customWidth="1"/>
    <col min="14851" max="14851" width="51.21875" style="3" customWidth="1"/>
    <col min="14852" max="14852" width="16.21875" style="3" customWidth="1"/>
    <col min="14853" max="14853" width="0" style="3" hidden="1" customWidth="1"/>
    <col min="14854" max="14856" width="16.21875" style="3" customWidth="1"/>
    <col min="14857" max="14857" width="12.5546875" style="3" customWidth="1"/>
    <col min="14858" max="14863" width="0" style="3" hidden="1" customWidth="1"/>
    <col min="14864" max="14864" width="14.21875" style="3" customWidth="1"/>
    <col min="14865" max="15104" width="8.88671875" style="3"/>
    <col min="15105" max="15105" width="4.6640625" style="3" customWidth="1"/>
    <col min="15106" max="15106" width="12.33203125" style="3" customWidth="1"/>
    <col min="15107" max="15107" width="51.21875" style="3" customWidth="1"/>
    <col min="15108" max="15108" width="16.21875" style="3" customWidth="1"/>
    <col min="15109" max="15109" width="0" style="3" hidden="1" customWidth="1"/>
    <col min="15110" max="15112" width="16.21875" style="3" customWidth="1"/>
    <col min="15113" max="15113" width="12.5546875" style="3" customWidth="1"/>
    <col min="15114" max="15119" width="0" style="3" hidden="1" customWidth="1"/>
    <col min="15120" max="15120" width="14.21875" style="3" customWidth="1"/>
    <col min="15121" max="15360" width="8.88671875" style="3"/>
    <col min="15361" max="15361" width="4.6640625" style="3" customWidth="1"/>
    <col min="15362" max="15362" width="12.33203125" style="3" customWidth="1"/>
    <col min="15363" max="15363" width="51.21875" style="3" customWidth="1"/>
    <col min="15364" max="15364" width="16.21875" style="3" customWidth="1"/>
    <col min="15365" max="15365" width="0" style="3" hidden="1" customWidth="1"/>
    <col min="15366" max="15368" width="16.21875" style="3" customWidth="1"/>
    <col min="15369" max="15369" width="12.5546875" style="3" customWidth="1"/>
    <col min="15370" max="15375" width="0" style="3" hidden="1" customWidth="1"/>
    <col min="15376" max="15376" width="14.21875" style="3" customWidth="1"/>
    <col min="15377" max="15616" width="8.88671875" style="3"/>
    <col min="15617" max="15617" width="4.6640625" style="3" customWidth="1"/>
    <col min="15618" max="15618" width="12.33203125" style="3" customWidth="1"/>
    <col min="15619" max="15619" width="51.21875" style="3" customWidth="1"/>
    <col min="15620" max="15620" width="16.21875" style="3" customWidth="1"/>
    <col min="15621" max="15621" width="0" style="3" hidden="1" customWidth="1"/>
    <col min="15622" max="15624" width="16.21875" style="3" customWidth="1"/>
    <col min="15625" max="15625" width="12.5546875" style="3" customWidth="1"/>
    <col min="15626" max="15631" width="0" style="3" hidden="1" customWidth="1"/>
    <col min="15632" max="15632" width="14.21875" style="3" customWidth="1"/>
    <col min="15633" max="15872" width="8.88671875" style="3"/>
    <col min="15873" max="15873" width="4.6640625" style="3" customWidth="1"/>
    <col min="15874" max="15874" width="12.33203125" style="3" customWidth="1"/>
    <col min="15875" max="15875" width="51.21875" style="3" customWidth="1"/>
    <col min="15876" max="15876" width="16.21875" style="3" customWidth="1"/>
    <col min="15877" max="15877" width="0" style="3" hidden="1" customWidth="1"/>
    <col min="15878" max="15880" width="16.21875" style="3" customWidth="1"/>
    <col min="15881" max="15881" width="12.5546875" style="3" customWidth="1"/>
    <col min="15882" max="15887" width="0" style="3" hidden="1" customWidth="1"/>
    <col min="15888" max="15888" width="14.21875" style="3" customWidth="1"/>
    <col min="15889" max="16128" width="8.88671875" style="3"/>
    <col min="16129" max="16129" width="4.6640625" style="3" customWidth="1"/>
    <col min="16130" max="16130" width="12.33203125" style="3" customWidth="1"/>
    <col min="16131" max="16131" width="51.21875" style="3" customWidth="1"/>
    <col min="16132" max="16132" width="16.21875" style="3" customWidth="1"/>
    <col min="16133" max="16133" width="0" style="3" hidden="1" customWidth="1"/>
    <col min="16134" max="16136" width="16.21875" style="3" customWidth="1"/>
    <col min="16137" max="16137" width="12.5546875" style="3" customWidth="1"/>
    <col min="16138" max="16143" width="0" style="3" hidden="1" customWidth="1"/>
    <col min="16144" max="16144" width="14.21875" style="3" customWidth="1"/>
    <col min="16145" max="16384" width="8.88671875" style="3"/>
  </cols>
  <sheetData>
    <row r="1" spans="1:16" ht="31.8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2"/>
      <c r="P1" s="3">
        <v>100</v>
      </c>
    </row>
    <row r="2" spans="1:16" ht="13.8" thickBot="1" x14ac:dyDescent="0.3">
      <c r="A2" s="1"/>
      <c r="B2" s="1"/>
      <c r="C2" s="1"/>
      <c r="D2" s="1"/>
      <c r="E2" s="4"/>
      <c r="F2" s="69"/>
      <c r="G2" s="4"/>
      <c r="H2" s="4"/>
      <c r="I2" s="1"/>
    </row>
    <row r="3" spans="1:16" ht="52.8" x14ac:dyDescent="0.25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0" t="s">
        <v>6</v>
      </c>
      <c r="G3" s="7" t="s">
        <v>7</v>
      </c>
      <c r="H3" s="7" t="s">
        <v>7</v>
      </c>
      <c r="I3" s="8"/>
      <c r="J3" s="9" t="s">
        <v>8</v>
      </c>
      <c r="K3" s="10"/>
      <c r="L3" s="10" t="s">
        <v>9</v>
      </c>
      <c r="M3" s="11" t="s">
        <v>10</v>
      </c>
      <c r="N3" s="12" t="s">
        <v>11</v>
      </c>
      <c r="O3" s="13" t="s">
        <v>12</v>
      </c>
      <c r="P3" s="14"/>
    </row>
    <row r="4" spans="1:16" ht="14.4" thickBot="1" x14ac:dyDescent="0.3">
      <c r="A4" s="15">
        <v>1</v>
      </c>
      <c r="B4" s="16">
        <v>2</v>
      </c>
      <c r="C4" s="17">
        <v>3</v>
      </c>
      <c r="D4" s="18">
        <v>4</v>
      </c>
      <c r="E4" s="19">
        <v>5</v>
      </c>
      <c r="F4" s="71"/>
      <c r="G4" s="19"/>
      <c r="H4" s="19"/>
      <c r="I4" s="8"/>
      <c r="J4" s="20" t="s">
        <v>13</v>
      </c>
      <c r="K4" s="21"/>
      <c r="L4" s="21">
        <v>1.2</v>
      </c>
      <c r="M4" s="22">
        <v>58.844099999999997</v>
      </c>
      <c r="N4" s="23">
        <v>1.93</v>
      </c>
      <c r="O4" s="24">
        <v>1.1499999999999999</v>
      </c>
      <c r="P4" s="25"/>
    </row>
    <row r="5" spans="1:16" ht="27" customHeight="1" x14ac:dyDescent="0.25">
      <c r="A5" s="26"/>
      <c r="B5" s="26"/>
      <c r="C5" s="26" t="s">
        <v>14</v>
      </c>
      <c r="D5" s="27"/>
      <c r="E5" s="26"/>
      <c r="F5" s="72"/>
      <c r="G5" s="26"/>
      <c r="H5" s="26"/>
      <c r="I5" s="8"/>
      <c r="J5" s="82" t="s">
        <v>15</v>
      </c>
      <c r="K5" s="83"/>
      <c r="L5" s="84"/>
      <c r="M5" s="28" t="s">
        <v>16</v>
      </c>
      <c r="N5" s="29" t="s">
        <v>17</v>
      </c>
      <c r="O5" s="30" t="s">
        <v>18</v>
      </c>
    </row>
    <row r="6" spans="1:16" ht="21" customHeight="1" x14ac:dyDescent="0.25">
      <c r="A6" s="31"/>
      <c r="B6" s="31"/>
      <c r="C6" s="32" t="s">
        <v>19</v>
      </c>
      <c r="D6" s="33"/>
      <c r="E6" s="34"/>
      <c r="F6" s="73"/>
      <c r="G6" s="34"/>
      <c r="H6" s="34"/>
      <c r="I6" s="35"/>
      <c r="J6" s="3" t="s">
        <v>20</v>
      </c>
      <c r="K6" s="3" t="e">
        <f>#REF!</f>
        <v>#REF!</v>
      </c>
      <c r="L6" s="3" t="e">
        <f>K6+K7</f>
        <v>#REF!</v>
      </c>
      <c r="M6" s="3" t="e">
        <f>#REF!</f>
        <v>#REF!</v>
      </c>
      <c r="N6" s="3" t="e">
        <f>(M6-L6)/M6</f>
        <v>#REF!</v>
      </c>
      <c r="O6" s="3" t="e">
        <f>M6-L6</f>
        <v>#REF!</v>
      </c>
    </row>
    <row r="7" spans="1:16" ht="19.2" customHeight="1" thickBot="1" x14ac:dyDescent="0.3">
      <c r="A7" s="36">
        <v>1</v>
      </c>
      <c r="B7" s="37" t="s">
        <v>21</v>
      </c>
      <c r="C7" s="79" t="s">
        <v>22</v>
      </c>
      <c r="D7" s="38" t="s">
        <v>117</v>
      </c>
      <c r="E7" s="39">
        <v>4.8879999999999999</v>
      </c>
      <c r="F7" s="74">
        <v>488.8</v>
      </c>
      <c r="G7" s="39"/>
      <c r="H7" s="39">
        <f>F7*G7</f>
        <v>0</v>
      </c>
      <c r="I7" s="35"/>
      <c r="J7" s="40" t="s">
        <v>23</v>
      </c>
      <c r="K7" s="41" t="e">
        <f>#REF!</f>
        <v>#REF!</v>
      </c>
      <c r="L7" s="42"/>
      <c r="M7" s="43"/>
      <c r="N7" s="44"/>
      <c r="O7" s="45"/>
    </row>
    <row r="8" spans="1:16" ht="18" customHeight="1" x14ac:dyDescent="0.25">
      <c r="A8" s="36">
        <v>2</v>
      </c>
      <c r="B8" s="37" t="s">
        <v>24</v>
      </c>
      <c r="C8" s="79" t="s">
        <v>25</v>
      </c>
      <c r="D8" s="38" t="s">
        <v>118</v>
      </c>
      <c r="E8" s="46">
        <v>1.66E-2</v>
      </c>
      <c r="F8" s="74">
        <v>1.66</v>
      </c>
      <c r="G8" s="46"/>
      <c r="H8" s="39">
        <f t="shared" ref="H8:H19" si="0">F8*G8</f>
        <v>0</v>
      </c>
      <c r="I8" s="35"/>
    </row>
    <row r="9" spans="1:16" ht="31.2" customHeight="1" x14ac:dyDescent="0.25">
      <c r="A9" s="47">
        <v>3</v>
      </c>
      <c r="B9" s="48" t="s">
        <v>26</v>
      </c>
      <c r="C9" s="80" t="s">
        <v>27</v>
      </c>
      <c r="D9" s="49" t="s">
        <v>92</v>
      </c>
      <c r="E9" s="50">
        <v>0.94</v>
      </c>
      <c r="F9" s="75">
        <v>94</v>
      </c>
      <c r="G9" s="50"/>
      <c r="H9" s="39">
        <f t="shared" si="0"/>
        <v>0</v>
      </c>
      <c r="I9" s="51"/>
      <c r="L9" s="52" t="e">
        <f>#REF!</f>
        <v>#REF!</v>
      </c>
    </row>
    <row r="10" spans="1:16" ht="26.4" customHeight="1" x14ac:dyDescent="0.25">
      <c r="A10" s="47">
        <v>4</v>
      </c>
      <c r="B10" s="48" t="s">
        <v>28</v>
      </c>
      <c r="C10" s="80" t="s">
        <v>29</v>
      </c>
      <c r="D10" s="49" t="s">
        <v>92</v>
      </c>
      <c r="E10" s="50">
        <v>0.02</v>
      </c>
      <c r="F10" s="75">
        <v>2</v>
      </c>
      <c r="G10" s="50"/>
      <c r="H10" s="39">
        <f t="shared" si="0"/>
        <v>0</v>
      </c>
      <c r="I10" s="51"/>
      <c r="K10" s="3" t="e">
        <f>L9/M4</f>
        <v>#REF!</v>
      </c>
    </row>
    <row r="11" spans="1:16" ht="26.4" customHeight="1" x14ac:dyDescent="0.25">
      <c r="A11" s="47">
        <v>5</v>
      </c>
      <c r="B11" s="48" t="s">
        <v>30</v>
      </c>
      <c r="C11" s="80" t="s">
        <v>31</v>
      </c>
      <c r="D11" s="38" t="s">
        <v>118</v>
      </c>
      <c r="E11" s="53">
        <v>0.28499999999999998</v>
      </c>
      <c r="F11" s="75">
        <v>28.499999999999996</v>
      </c>
      <c r="G11" s="53"/>
      <c r="H11" s="39">
        <f t="shared" si="0"/>
        <v>0</v>
      </c>
      <c r="I11" s="51"/>
      <c r="L11" s="54">
        <v>561000</v>
      </c>
    </row>
    <row r="12" spans="1:16" ht="13.2" customHeight="1" x14ac:dyDescent="0.25">
      <c r="A12" s="36">
        <v>6</v>
      </c>
      <c r="B12" s="37" t="s">
        <v>32</v>
      </c>
      <c r="C12" s="79" t="s">
        <v>33</v>
      </c>
      <c r="D12" s="38" t="s">
        <v>117</v>
      </c>
      <c r="E12" s="46">
        <v>9.4067000000000007</v>
      </c>
      <c r="F12" s="74">
        <v>940.67000000000007</v>
      </c>
      <c r="G12" s="46"/>
      <c r="H12" s="39">
        <f t="shared" si="0"/>
        <v>0</v>
      </c>
      <c r="I12" s="35"/>
      <c r="L12" s="54"/>
    </row>
    <row r="13" spans="1:16" ht="26.4" customHeight="1" x14ac:dyDescent="0.25">
      <c r="A13" s="47">
        <v>7</v>
      </c>
      <c r="B13" s="48" t="s">
        <v>34</v>
      </c>
      <c r="C13" s="80" t="s">
        <v>35</v>
      </c>
      <c r="D13" s="38" t="s">
        <v>118</v>
      </c>
      <c r="E13" s="50">
        <v>11.24</v>
      </c>
      <c r="F13" s="75">
        <v>1124</v>
      </c>
      <c r="G13" s="50"/>
      <c r="H13" s="39">
        <f t="shared" si="0"/>
        <v>0</v>
      </c>
      <c r="I13" s="51"/>
      <c r="L13" s="54" t="e">
        <f>M6/58.04</f>
        <v>#REF!</v>
      </c>
    </row>
    <row r="14" spans="1:16" ht="26.4" customHeight="1" x14ac:dyDescent="0.4">
      <c r="A14" s="47">
        <v>8</v>
      </c>
      <c r="B14" s="48" t="s">
        <v>36</v>
      </c>
      <c r="C14" s="80" t="s">
        <v>37</v>
      </c>
      <c r="D14" s="38" t="s">
        <v>118</v>
      </c>
      <c r="E14" s="53">
        <v>1.966</v>
      </c>
      <c r="F14" s="75">
        <v>196.6</v>
      </c>
      <c r="G14" s="53"/>
      <c r="H14" s="39">
        <f t="shared" si="0"/>
        <v>0</v>
      </c>
      <c r="I14" s="51"/>
      <c r="L14" s="55" t="e">
        <f>L11-L13</f>
        <v>#REF!</v>
      </c>
    </row>
    <row r="15" spans="1:16" ht="26.4" customHeight="1" x14ac:dyDescent="0.25">
      <c r="A15" s="47">
        <v>9</v>
      </c>
      <c r="B15" s="48" t="s">
        <v>38</v>
      </c>
      <c r="C15" s="80" t="s">
        <v>39</v>
      </c>
      <c r="D15" s="38" t="s">
        <v>118</v>
      </c>
      <c r="E15" s="56">
        <v>4.00129</v>
      </c>
      <c r="F15" s="75">
        <v>400.12900000000002</v>
      </c>
      <c r="G15" s="56"/>
      <c r="H15" s="39">
        <f t="shared" si="0"/>
        <v>0</v>
      </c>
      <c r="I15" s="51"/>
      <c r="P15" s="57"/>
    </row>
    <row r="16" spans="1:16" ht="39.6" customHeight="1" x14ac:dyDescent="0.25">
      <c r="A16" s="47">
        <v>10</v>
      </c>
      <c r="B16" s="48" t="s">
        <v>40</v>
      </c>
      <c r="C16" s="80" t="s">
        <v>41</v>
      </c>
      <c r="D16" s="38" t="s">
        <v>118</v>
      </c>
      <c r="E16" s="56">
        <v>29.82526</v>
      </c>
      <c r="F16" s="75">
        <v>2982.5259999999998</v>
      </c>
      <c r="G16" s="56"/>
      <c r="H16" s="39">
        <f t="shared" si="0"/>
        <v>0</v>
      </c>
      <c r="I16" s="51"/>
    </row>
    <row r="17" spans="1:12" ht="26.4" customHeight="1" x14ac:dyDescent="0.25">
      <c r="A17" s="47">
        <v>11</v>
      </c>
      <c r="B17" s="48" t="s">
        <v>42</v>
      </c>
      <c r="C17" s="80" t="s">
        <v>43</v>
      </c>
      <c r="D17" s="38" t="s">
        <v>118</v>
      </c>
      <c r="E17" s="56">
        <v>1.56552</v>
      </c>
      <c r="F17" s="75">
        <v>156.55199999999999</v>
      </c>
      <c r="G17" s="56"/>
      <c r="H17" s="39">
        <f t="shared" si="0"/>
        <v>0</v>
      </c>
      <c r="I17" s="51"/>
      <c r="L17" s="52">
        <f>32783.79557*1000</f>
        <v>32783795.57</v>
      </c>
    </row>
    <row r="18" spans="1:12" ht="13.2" customHeight="1" x14ac:dyDescent="0.25">
      <c r="A18" s="36">
        <v>12</v>
      </c>
      <c r="B18" s="37" t="s">
        <v>44</v>
      </c>
      <c r="C18" s="79" t="s">
        <v>45</v>
      </c>
      <c r="D18" s="38" t="s">
        <v>118</v>
      </c>
      <c r="E18" s="58">
        <v>1.4237500000000001</v>
      </c>
      <c r="F18" s="74">
        <v>142.375</v>
      </c>
      <c r="G18" s="58"/>
      <c r="H18" s="39">
        <f t="shared" si="0"/>
        <v>0</v>
      </c>
      <c r="I18" s="35"/>
      <c r="L18" s="57" t="e">
        <f>L17-M6</f>
        <v>#REF!</v>
      </c>
    </row>
    <row r="19" spans="1:12" ht="26.4" customHeight="1" x14ac:dyDescent="0.25">
      <c r="A19" s="47">
        <v>13</v>
      </c>
      <c r="B19" s="48" t="s">
        <v>46</v>
      </c>
      <c r="C19" s="80" t="s">
        <v>47</v>
      </c>
      <c r="D19" s="38" t="s">
        <v>118</v>
      </c>
      <c r="E19" s="56">
        <v>1.4237500000000001</v>
      </c>
      <c r="F19" s="75">
        <v>142.375</v>
      </c>
      <c r="G19" s="56"/>
      <c r="H19" s="39">
        <f t="shared" si="0"/>
        <v>0</v>
      </c>
      <c r="I19" s="51"/>
    </row>
    <row r="20" spans="1:12" ht="26.4" customHeight="1" x14ac:dyDescent="0.25">
      <c r="A20" s="26"/>
      <c r="B20" s="26"/>
      <c r="C20" s="26" t="s">
        <v>48</v>
      </c>
      <c r="D20" s="27"/>
      <c r="E20" s="26"/>
      <c r="F20" s="72"/>
      <c r="G20" s="26"/>
      <c r="H20" s="26"/>
      <c r="I20" s="35"/>
    </row>
    <row r="21" spans="1:12" ht="13.2" customHeight="1" x14ac:dyDescent="0.25">
      <c r="A21" s="31"/>
      <c r="B21" s="31"/>
      <c r="C21" s="32" t="s">
        <v>49</v>
      </c>
      <c r="D21" s="33"/>
      <c r="E21" s="34"/>
      <c r="F21" s="73"/>
      <c r="G21" s="34"/>
      <c r="H21" s="34"/>
      <c r="I21" s="35"/>
    </row>
    <row r="22" spans="1:12" ht="13.2" customHeight="1" x14ac:dyDescent="0.25">
      <c r="A22" s="36">
        <v>91</v>
      </c>
      <c r="B22" s="37" t="s">
        <v>50</v>
      </c>
      <c r="C22" s="79" t="s">
        <v>51</v>
      </c>
      <c r="D22" s="38" t="s">
        <v>52</v>
      </c>
      <c r="E22" s="59">
        <v>150.13</v>
      </c>
      <c r="F22" s="74">
        <v>150.13</v>
      </c>
      <c r="G22" s="59"/>
      <c r="H22" s="39">
        <f t="shared" ref="H22:H23" si="1">F22*G22</f>
        <v>0</v>
      </c>
      <c r="I22" s="35"/>
    </row>
    <row r="23" spans="1:12" ht="13.2" customHeight="1" x14ac:dyDescent="0.25">
      <c r="A23" s="36">
        <v>92</v>
      </c>
      <c r="B23" s="37" t="s">
        <v>53</v>
      </c>
      <c r="C23" s="79" t="s">
        <v>54</v>
      </c>
      <c r="D23" s="38" t="s">
        <v>55</v>
      </c>
      <c r="E23" s="59">
        <v>150.13</v>
      </c>
      <c r="F23" s="74">
        <v>150.13</v>
      </c>
      <c r="G23" s="59"/>
      <c r="H23" s="39">
        <f t="shared" si="1"/>
        <v>0</v>
      </c>
      <c r="I23" s="35"/>
    </row>
    <row r="24" spans="1:12" ht="26.4" customHeight="1" x14ac:dyDescent="0.25">
      <c r="A24" s="26"/>
      <c r="B24" s="26"/>
      <c r="C24" s="26" t="s">
        <v>48</v>
      </c>
      <c r="D24" s="27"/>
      <c r="E24" s="26"/>
      <c r="F24" s="72"/>
      <c r="G24" s="26"/>
      <c r="H24" s="26"/>
      <c r="I24" s="35"/>
    </row>
    <row r="25" spans="1:12" ht="13.2" customHeight="1" x14ac:dyDescent="0.25">
      <c r="A25" s="31"/>
      <c r="B25" s="31"/>
      <c r="C25" s="32" t="s">
        <v>19</v>
      </c>
      <c r="D25" s="33"/>
      <c r="E25" s="34"/>
      <c r="F25" s="73"/>
      <c r="G25" s="34"/>
      <c r="H25" s="34"/>
      <c r="I25" s="35"/>
    </row>
    <row r="26" spans="1:12" ht="13.2" customHeight="1" x14ac:dyDescent="0.25">
      <c r="A26" s="36">
        <v>1</v>
      </c>
      <c r="B26" s="37" t="s">
        <v>56</v>
      </c>
      <c r="C26" s="79" t="s">
        <v>57</v>
      </c>
      <c r="D26" s="38" t="s">
        <v>117</v>
      </c>
      <c r="E26" s="60">
        <v>35.700000000000003</v>
      </c>
      <c r="F26" s="74">
        <v>3570.0000000000005</v>
      </c>
      <c r="G26" s="60"/>
      <c r="H26" s="39">
        <f t="shared" ref="H26:H30" si="2">F26*G26</f>
        <v>0</v>
      </c>
      <c r="I26" s="35"/>
    </row>
    <row r="27" spans="1:12" ht="26.4" customHeight="1" x14ac:dyDescent="0.25">
      <c r="A27" s="36">
        <v>2</v>
      </c>
      <c r="B27" s="37" t="s">
        <v>58</v>
      </c>
      <c r="C27" s="79" t="s">
        <v>59</v>
      </c>
      <c r="D27" s="38" t="s">
        <v>117</v>
      </c>
      <c r="E27" s="60">
        <v>0.2</v>
      </c>
      <c r="F27" s="74">
        <v>20</v>
      </c>
      <c r="G27" s="60"/>
      <c r="H27" s="39">
        <f t="shared" si="2"/>
        <v>0</v>
      </c>
      <c r="I27" s="35"/>
    </row>
    <row r="28" spans="1:12" ht="13.2" customHeight="1" x14ac:dyDescent="0.25">
      <c r="A28" s="36">
        <v>3</v>
      </c>
      <c r="B28" s="37" t="s">
        <v>60</v>
      </c>
      <c r="C28" s="79" t="s">
        <v>61</v>
      </c>
      <c r="D28" s="49" t="s">
        <v>92</v>
      </c>
      <c r="E28" s="59">
        <v>1.77</v>
      </c>
      <c r="F28" s="74">
        <v>177</v>
      </c>
      <c r="G28" s="59"/>
      <c r="H28" s="39">
        <f t="shared" si="2"/>
        <v>0</v>
      </c>
      <c r="I28" s="35"/>
    </row>
    <row r="29" spans="1:12" ht="26.4" customHeight="1" x14ac:dyDescent="0.25">
      <c r="A29" s="36">
        <v>4</v>
      </c>
      <c r="B29" s="37" t="s">
        <v>62</v>
      </c>
      <c r="C29" s="79" t="s">
        <v>63</v>
      </c>
      <c r="D29" s="49" t="s">
        <v>92</v>
      </c>
      <c r="E29" s="59">
        <v>1.05</v>
      </c>
      <c r="F29" s="74">
        <v>105</v>
      </c>
      <c r="G29" s="59"/>
      <c r="H29" s="39">
        <f t="shared" si="2"/>
        <v>0</v>
      </c>
      <c r="I29" s="35"/>
    </row>
    <row r="30" spans="1:12" ht="13.2" customHeight="1" x14ac:dyDescent="0.25">
      <c r="A30" s="36">
        <v>5</v>
      </c>
      <c r="B30" s="37" t="s">
        <v>64</v>
      </c>
      <c r="C30" s="79" t="s">
        <v>65</v>
      </c>
      <c r="D30" s="49" t="s">
        <v>92</v>
      </c>
      <c r="E30" s="59">
        <v>0.02</v>
      </c>
      <c r="F30" s="74">
        <v>2</v>
      </c>
      <c r="G30" s="59"/>
      <c r="H30" s="39">
        <f t="shared" si="2"/>
        <v>0</v>
      </c>
      <c r="I30" s="35"/>
    </row>
    <row r="31" spans="1:12" ht="26.4" customHeight="1" x14ac:dyDescent="0.25">
      <c r="A31" s="26"/>
      <c r="B31" s="26"/>
      <c r="C31" s="26" t="s">
        <v>48</v>
      </c>
      <c r="D31" s="27"/>
      <c r="E31" s="26"/>
      <c r="F31" s="72"/>
      <c r="G31" s="26"/>
      <c r="H31" s="26"/>
      <c r="I31" s="35"/>
    </row>
    <row r="32" spans="1:12" ht="13.2" customHeight="1" x14ac:dyDescent="0.25">
      <c r="A32" s="31"/>
      <c r="B32" s="31"/>
      <c r="C32" s="32" t="s">
        <v>66</v>
      </c>
      <c r="D32" s="33"/>
      <c r="E32" s="34"/>
      <c r="F32" s="73"/>
      <c r="G32" s="34"/>
      <c r="H32" s="34"/>
      <c r="I32" s="35"/>
    </row>
    <row r="33" spans="1:9" ht="13.2" customHeight="1" x14ac:dyDescent="0.25">
      <c r="A33" s="61"/>
      <c r="B33" s="61"/>
      <c r="C33" s="81" t="s">
        <v>67</v>
      </c>
      <c r="D33" s="62"/>
      <c r="E33" s="16"/>
      <c r="F33" s="76"/>
      <c r="G33" s="16"/>
      <c r="H33" s="39">
        <f t="shared" ref="H33:H35" si="3">F33*G33</f>
        <v>0</v>
      </c>
      <c r="I33" s="35"/>
    </row>
    <row r="34" spans="1:9" ht="13.2" customHeight="1" x14ac:dyDescent="0.25">
      <c r="A34" s="36">
        <v>77</v>
      </c>
      <c r="B34" s="37" t="s">
        <v>50</v>
      </c>
      <c r="C34" s="79" t="s">
        <v>51</v>
      </c>
      <c r="D34" s="38" t="s">
        <v>52</v>
      </c>
      <c r="E34" s="39">
        <v>0.746</v>
      </c>
      <c r="F34" s="74">
        <v>0.746</v>
      </c>
      <c r="G34" s="39"/>
      <c r="H34" s="39">
        <f t="shared" si="3"/>
        <v>0</v>
      </c>
      <c r="I34" s="35"/>
    </row>
    <row r="35" spans="1:9" ht="13.2" customHeight="1" x14ac:dyDescent="0.25">
      <c r="A35" s="36">
        <v>78</v>
      </c>
      <c r="B35" s="37" t="s">
        <v>68</v>
      </c>
      <c r="C35" s="79" t="s">
        <v>69</v>
      </c>
      <c r="D35" s="38" t="s">
        <v>55</v>
      </c>
      <c r="E35" s="39">
        <v>0.746</v>
      </c>
      <c r="F35" s="74">
        <v>0.746</v>
      </c>
      <c r="G35" s="39"/>
      <c r="H35" s="39">
        <f t="shared" si="3"/>
        <v>0</v>
      </c>
      <c r="I35" s="35"/>
    </row>
    <row r="36" spans="1:9" ht="26.4" customHeight="1" x14ac:dyDescent="0.25">
      <c r="A36" s="26"/>
      <c r="B36" s="26"/>
      <c r="C36" s="26"/>
      <c r="D36" s="27"/>
      <c r="E36" s="26"/>
      <c r="F36" s="72"/>
      <c r="G36" s="26"/>
      <c r="H36" s="26"/>
      <c r="I36" s="35"/>
    </row>
    <row r="37" spans="1:9" ht="13.2" customHeight="1" x14ac:dyDescent="0.25">
      <c r="A37" s="31"/>
      <c r="B37" s="31"/>
      <c r="C37" s="32" t="s">
        <v>70</v>
      </c>
      <c r="D37" s="33"/>
      <c r="E37" s="34"/>
      <c r="F37" s="73"/>
      <c r="G37" s="34"/>
      <c r="H37" s="34"/>
      <c r="I37" s="35"/>
    </row>
    <row r="38" spans="1:9" ht="13.2" customHeight="1" x14ac:dyDescent="0.25">
      <c r="A38" s="47">
        <v>67</v>
      </c>
      <c r="B38" s="48" t="s">
        <v>71</v>
      </c>
      <c r="C38" s="80" t="s">
        <v>72</v>
      </c>
      <c r="D38" s="49" t="s">
        <v>92</v>
      </c>
      <c r="E38" s="50">
        <v>0.14000000000000001</v>
      </c>
      <c r="F38" s="75">
        <v>14.000000000000002</v>
      </c>
      <c r="G38" s="50"/>
      <c r="H38" s="39">
        <f t="shared" ref="H38:H43" si="4">F38*G38</f>
        <v>0</v>
      </c>
      <c r="I38" s="35"/>
    </row>
    <row r="39" spans="1:9" ht="13.2" customHeight="1" x14ac:dyDescent="0.25">
      <c r="A39" s="47">
        <v>68</v>
      </c>
      <c r="B39" s="48" t="s">
        <v>73</v>
      </c>
      <c r="C39" s="80" t="s">
        <v>74</v>
      </c>
      <c r="D39" s="49" t="s">
        <v>92</v>
      </c>
      <c r="E39" s="50">
        <v>0.28000000000000003</v>
      </c>
      <c r="F39" s="75">
        <v>28.000000000000004</v>
      </c>
      <c r="G39" s="50"/>
      <c r="H39" s="39">
        <f t="shared" si="4"/>
        <v>0</v>
      </c>
      <c r="I39" s="35"/>
    </row>
    <row r="40" spans="1:9" ht="13.2" customHeight="1" x14ac:dyDescent="0.25">
      <c r="A40" s="47">
        <v>69</v>
      </c>
      <c r="B40" s="48" t="s">
        <v>75</v>
      </c>
      <c r="C40" s="80" t="s">
        <v>76</v>
      </c>
      <c r="D40" s="49" t="s">
        <v>92</v>
      </c>
      <c r="E40" s="50">
        <v>0.24</v>
      </c>
      <c r="F40" s="75">
        <v>24</v>
      </c>
      <c r="G40" s="50"/>
      <c r="H40" s="39">
        <f t="shared" si="4"/>
        <v>0</v>
      </c>
      <c r="I40" s="35"/>
    </row>
    <row r="41" spans="1:9" ht="13.2" customHeight="1" x14ac:dyDescent="0.25">
      <c r="A41" s="47">
        <v>70</v>
      </c>
      <c r="B41" s="48" t="s">
        <v>77</v>
      </c>
      <c r="C41" s="80" t="s">
        <v>78</v>
      </c>
      <c r="D41" s="49" t="s">
        <v>92</v>
      </c>
      <c r="E41" s="50">
        <v>7.0000000000000007E-2</v>
      </c>
      <c r="F41" s="75">
        <v>7.0000000000000009</v>
      </c>
      <c r="G41" s="50"/>
      <c r="H41" s="39">
        <f t="shared" si="4"/>
        <v>0</v>
      </c>
      <c r="I41" s="35"/>
    </row>
    <row r="42" spans="1:9" ht="13.2" customHeight="1" x14ac:dyDescent="0.25">
      <c r="A42" s="47">
        <v>71</v>
      </c>
      <c r="B42" s="48" t="s">
        <v>79</v>
      </c>
      <c r="C42" s="80" t="s">
        <v>80</v>
      </c>
      <c r="D42" s="49" t="s">
        <v>92</v>
      </c>
      <c r="E42" s="50">
        <v>0.21</v>
      </c>
      <c r="F42" s="75">
        <v>21</v>
      </c>
      <c r="G42" s="50"/>
      <c r="H42" s="39">
        <f t="shared" si="4"/>
        <v>0</v>
      </c>
      <c r="I42" s="35"/>
    </row>
    <row r="43" spans="1:9" ht="13.2" customHeight="1" x14ac:dyDescent="0.25">
      <c r="A43" s="47">
        <v>72</v>
      </c>
      <c r="B43" s="48" t="s">
        <v>81</v>
      </c>
      <c r="C43" s="80" t="s">
        <v>82</v>
      </c>
      <c r="D43" s="49" t="s">
        <v>92</v>
      </c>
      <c r="E43" s="50">
        <v>0.04</v>
      </c>
      <c r="F43" s="75">
        <v>4</v>
      </c>
      <c r="G43" s="50"/>
      <c r="H43" s="39">
        <f t="shared" si="4"/>
        <v>0</v>
      </c>
      <c r="I43" s="35"/>
    </row>
    <row r="44" spans="1:9" ht="13.2" customHeight="1" x14ac:dyDescent="0.25">
      <c r="A44" s="31"/>
      <c r="B44" s="31"/>
      <c r="C44" s="32" t="s">
        <v>83</v>
      </c>
      <c r="D44" s="33"/>
      <c r="E44" s="34"/>
      <c r="F44" s="73"/>
      <c r="G44" s="34"/>
      <c r="H44" s="34"/>
      <c r="I44" s="35"/>
    </row>
    <row r="45" spans="1:9" ht="39.6" customHeight="1" x14ac:dyDescent="0.25">
      <c r="A45" s="47">
        <v>75</v>
      </c>
      <c r="B45" s="48" t="s">
        <v>84</v>
      </c>
      <c r="C45" s="80" t="s">
        <v>85</v>
      </c>
      <c r="D45" s="38" t="s">
        <v>117</v>
      </c>
      <c r="E45" s="50">
        <v>0.02</v>
      </c>
      <c r="F45" s="75">
        <v>2</v>
      </c>
      <c r="G45" s="50"/>
      <c r="H45" s="39">
        <f t="shared" ref="H45:H49" si="5">F45*G45</f>
        <v>0</v>
      </c>
      <c r="I45" s="35"/>
    </row>
    <row r="46" spans="1:9" ht="39.6" customHeight="1" x14ac:dyDescent="0.25">
      <c r="A46" s="47">
        <v>76</v>
      </c>
      <c r="B46" s="48" t="s">
        <v>86</v>
      </c>
      <c r="C46" s="80" t="s">
        <v>87</v>
      </c>
      <c r="D46" s="38" t="s">
        <v>117</v>
      </c>
      <c r="E46" s="50">
        <v>0.08</v>
      </c>
      <c r="F46" s="75">
        <v>8</v>
      </c>
      <c r="G46" s="50"/>
      <c r="H46" s="39">
        <f t="shared" si="5"/>
        <v>0</v>
      </c>
      <c r="I46" s="35"/>
    </row>
    <row r="47" spans="1:9" ht="26.4" customHeight="1" x14ac:dyDescent="0.25">
      <c r="A47" s="47">
        <v>77</v>
      </c>
      <c r="B47" s="48" t="s">
        <v>88</v>
      </c>
      <c r="C47" s="80" t="s">
        <v>89</v>
      </c>
      <c r="D47" s="38" t="s">
        <v>117</v>
      </c>
      <c r="E47" s="50">
        <v>0.05</v>
      </c>
      <c r="F47" s="75">
        <v>5</v>
      </c>
      <c r="G47" s="50"/>
      <c r="H47" s="39">
        <f t="shared" si="5"/>
        <v>0</v>
      </c>
      <c r="I47" s="35"/>
    </row>
    <row r="48" spans="1:9" ht="13.2" customHeight="1" x14ac:dyDescent="0.25">
      <c r="A48" s="47">
        <v>78</v>
      </c>
      <c r="B48" s="48" t="s">
        <v>90</v>
      </c>
      <c r="C48" s="80" t="s">
        <v>91</v>
      </c>
      <c r="D48" s="49" t="s">
        <v>92</v>
      </c>
      <c r="E48" s="63">
        <v>2</v>
      </c>
      <c r="F48" s="75">
        <v>2</v>
      </c>
      <c r="G48" s="63"/>
      <c r="H48" s="39">
        <f t="shared" si="5"/>
        <v>0</v>
      </c>
      <c r="I48" s="35"/>
    </row>
    <row r="49" spans="1:9" ht="26.4" customHeight="1" x14ac:dyDescent="0.25">
      <c r="A49" s="36">
        <v>79</v>
      </c>
      <c r="B49" s="37" t="s">
        <v>93</v>
      </c>
      <c r="C49" s="79" t="s">
        <v>94</v>
      </c>
      <c r="D49" s="49" t="s">
        <v>92</v>
      </c>
      <c r="E49" s="59">
        <v>0.01</v>
      </c>
      <c r="F49" s="74">
        <v>1</v>
      </c>
      <c r="G49" s="59"/>
      <c r="H49" s="39">
        <f t="shared" si="5"/>
        <v>0</v>
      </c>
      <c r="I49" s="35"/>
    </row>
    <row r="50" spans="1:9" ht="26.4" customHeight="1" x14ac:dyDescent="0.25">
      <c r="A50" s="26"/>
      <c r="B50" s="26"/>
      <c r="C50" s="26" t="s">
        <v>48</v>
      </c>
      <c r="D50" s="27"/>
      <c r="E50" s="26"/>
      <c r="F50" s="72"/>
      <c r="G50" s="26"/>
      <c r="H50" s="26"/>
      <c r="I50" s="35"/>
    </row>
    <row r="51" spans="1:9" ht="13.2" customHeight="1" x14ac:dyDescent="0.25">
      <c r="A51" s="31"/>
      <c r="B51" s="31"/>
      <c r="C51" s="32" t="s">
        <v>95</v>
      </c>
      <c r="D51" s="33"/>
      <c r="E51" s="34"/>
      <c r="F51" s="73"/>
      <c r="G51" s="34"/>
      <c r="H51" s="34"/>
      <c r="I51" s="35"/>
    </row>
    <row r="52" spans="1:9" ht="13.2" customHeight="1" x14ac:dyDescent="0.25">
      <c r="A52" s="61"/>
      <c r="B52" s="61"/>
      <c r="C52" s="81" t="s">
        <v>67</v>
      </c>
      <c r="D52" s="62"/>
      <c r="E52" s="16"/>
      <c r="F52" s="76"/>
      <c r="G52" s="16"/>
      <c r="H52" s="16"/>
      <c r="I52" s="35"/>
    </row>
    <row r="53" spans="1:9" ht="13.2" customHeight="1" x14ac:dyDescent="0.25">
      <c r="A53" s="36">
        <v>80</v>
      </c>
      <c r="B53" s="37" t="s">
        <v>50</v>
      </c>
      <c r="C53" s="79" t="s">
        <v>51</v>
      </c>
      <c r="D53" s="38" t="s">
        <v>52</v>
      </c>
      <c r="E53" s="46">
        <v>0.68679999999999997</v>
      </c>
      <c r="F53" s="74">
        <v>0.68679999999999997</v>
      </c>
      <c r="G53" s="46"/>
      <c r="H53" s="39">
        <f t="shared" ref="H53:H54" si="6">F53*G53</f>
        <v>0</v>
      </c>
      <c r="I53" s="35"/>
    </row>
    <row r="54" spans="1:9" ht="13.2" customHeight="1" x14ac:dyDescent="0.25">
      <c r="A54" s="36">
        <v>81</v>
      </c>
      <c r="B54" s="37" t="s">
        <v>68</v>
      </c>
      <c r="C54" s="79" t="s">
        <v>69</v>
      </c>
      <c r="D54" s="38" t="s">
        <v>55</v>
      </c>
      <c r="E54" s="46">
        <v>0.68679999999999997</v>
      </c>
      <c r="F54" s="74">
        <v>0.68679999999999997</v>
      </c>
      <c r="G54" s="46"/>
      <c r="H54" s="39">
        <f t="shared" si="6"/>
        <v>0</v>
      </c>
      <c r="I54" s="35"/>
    </row>
    <row r="55" spans="1:9" ht="13.2" customHeight="1" x14ac:dyDescent="0.25">
      <c r="A55" s="31"/>
      <c r="B55" s="31"/>
      <c r="C55" s="32" t="s">
        <v>96</v>
      </c>
      <c r="D55" s="33"/>
      <c r="E55" s="34"/>
      <c r="F55" s="73"/>
      <c r="G55" s="34"/>
      <c r="H55" s="34"/>
      <c r="I55" s="35"/>
    </row>
    <row r="56" spans="1:9" ht="26.4" customHeight="1" x14ac:dyDescent="0.25">
      <c r="A56" s="26"/>
      <c r="B56" s="26"/>
      <c r="C56" s="26" t="s">
        <v>48</v>
      </c>
      <c r="D56" s="27"/>
      <c r="E56" s="26"/>
      <c r="F56" s="72"/>
      <c r="G56" s="26"/>
      <c r="H56" s="26"/>
      <c r="I56" s="35"/>
    </row>
    <row r="57" spans="1:9" ht="13.2" customHeight="1" x14ac:dyDescent="0.25">
      <c r="A57" s="31"/>
      <c r="B57" s="31"/>
      <c r="C57" s="32" t="s">
        <v>97</v>
      </c>
      <c r="D57" s="33"/>
      <c r="E57" s="34"/>
      <c r="F57" s="73"/>
      <c r="G57" s="34"/>
      <c r="H57" s="34"/>
      <c r="I57" s="35"/>
    </row>
    <row r="58" spans="1:9" ht="13.2" customHeight="1" x14ac:dyDescent="0.25">
      <c r="A58" s="61"/>
      <c r="B58" s="61"/>
      <c r="C58" s="81" t="s">
        <v>67</v>
      </c>
      <c r="D58" s="62"/>
      <c r="E58" s="16"/>
      <c r="F58" s="76"/>
      <c r="G58" s="16"/>
      <c r="H58" s="16"/>
      <c r="I58" s="64"/>
    </row>
    <row r="59" spans="1:9" ht="13.2" customHeight="1" x14ac:dyDescent="0.25">
      <c r="A59" s="36">
        <v>210</v>
      </c>
      <c r="B59" s="37" t="s">
        <v>50</v>
      </c>
      <c r="C59" s="79" t="s">
        <v>51</v>
      </c>
      <c r="D59" s="38" t="s">
        <v>52</v>
      </c>
      <c r="E59" s="58">
        <v>4.0379999999999999E-2</v>
      </c>
      <c r="F59" s="74">
        <v>4.0379999999999999E-2</v>
      </c>
      <c r="G59" s="58"/>
      <c r="H59" s="39">
        <f t="shared" ref="H59:H60" si="7">F59*G59</f>
        <v>0</v>
      </c>
      <c r="I59" s="35"/>
    </row>
    <row r="60" spans="1:9" ht="13.2" customHeight="1" x14ac:dyDescent="0.25">
      <c r="A60" s="36">
        <v>211</v>
      </c>
      <c r="B60" s="37" t="s">
        <v>68</v>
      </c>
      <c r="C60" s="79" t="s">
        <v>69</v>
      </c>
      <c r="D60" s="38" t="s">
        <v>55</v>
      </c>
      <c r="E60" s="58">
        <v>4.0379999999999999E-2</v>
      </c>
      <c r="F60" s="74">
        <v>4.0379999999999999E-2</v>
      </c>
      <c r="G60" s="58"/>
      <c r="H60" s="39">
        <f t="shared" si="7"/>
        <v>0</v>
      </c>
      <c r="I60" s="35"/>
    </row>
    <row r="61" spans="1:9" ht="39.6" customHeight="1" x14ac:dyDescent="0.25">
      <c r="A61" s="26"/>
      <c r="B61" s="26"/>
      <c r="C61" s="26" t="s">
        <v>98</v>
      </c>
      <c r="D61" s="27"/>
      <c r="E61" s="26"/>
      <c r="F61" s="72"/>
      <c r="G61" s="26"/>
      <c r="H61" s="26"/>
      <c r="I61" s="8"/>
    </row>
    <row r="62" spans="1:9" ht="13.2" customHeight="1" x14ac:dyDescent="0.25">
      <c r="A62" s="31"/>
      <c r="B62" s="31"/>
      <c r="C62" s="32" t="s">
        <v>99</v>
      </c>
      <c r="D62" s="33"/>
      <c r="E62" s="34"/>
      <c r="F62" s="73"/>
      <c r="G62" s="34"/>
      <c r="H62" s="34"/>
      <c r="I62" s="35"/>
    </row>
    <row r="63" spans="1:9" ht="34.200000000000003" customHeight="1" x14ac:dyDescent="0.25">
      <c r="A63" s="47">
        <v>1</v>
      </c>
      <c r="B63" s="48" t="s">
        <v>100</v>
      </c>
      <c r="C63" s="79" t="s">
        <v>101</v>
      </c>
      <c r="D63" s="38" t="s">
        <v>118</v>
      </c>
      <c r="E63" s="53">
        <v>9.7000000000000003E-2</v>
      </c>
      <c r="F63" s="75">
        <v>9.7000000000000011</v>
      </c>
      <c r="G63" s="53"/>
      <c r="H63" s="39">
        <f t="shared" ref="H63:H71" si="8">F63*G63</f>
        <v>0</v>
      </c>
      <c r="I63" s="51"/>
    </row>
    <row r="64" spans="1:9" ht="31.2" customHeight="1" x14ac:dyDescent="0.25">
      <c r="A64" s="36">
        <v>2</v>
      </c>
      <c r="B64" s="37" t="s">
        <v>102</v>
      </c>
      <c r="C64" s="79" t="s">
        <v>103</v>
      </c>
      <c r="D64" s="38" t="s">
        <v>118</v>
      </c>
      <c r="E64" s="46">
        <v>0.77949999999999997</v>
      </c>
      <c r="F64" s="74">
        <v>77.95</v>
      </c>
      <c r="G64" s="46"/>
      <c r="H64" s="39">
        <f t="shared" si="8"/>
        <v>0</v>
      </c>
      <c r="I64" s="35"/>
    </row>
    <row r="65" spans="1:9" ht="26.4" customHeight="1" x14ac:dyDescent="0.25">
      <c r="A65" s="36">
        <v>3</v>
      </c>
      <c r="B65" s="37" t="s">
        <v>36</v>
      </c>
      <c r="C65" s="79" t="s">
        <v>37</v>
      </c>
      <c r="D65" s="38" t="s">
        <v>118</v>
      </c>
      <c r="E65" s="39">
        <v>0.27100000000000002</v>
      </c>
      <c r="F65" s="74">
        <v>27.1</v>
      </c>
      <c r="G65" s="39"/>
      <c r="H65" s="39">
        <f t="shared" si="8"/>
        <v>0</v>
      </c>
      <c r="I65" s="35"/>
    </row>
    <row r="66" spans="1:9" ht="26.4" customHeight="1" x14ac:dyDescent="0.25">
      <c r="A66" s="36">
        <v>4</v>
      </c>
      <c r="B66" s="37" t="s">
        <v>34</v>
      </c>
      <c r="C66" s="79" t="s">
        <v>104</v>
      </c>
      <c r="D66" s="38" t="s">
        <v>118</v>
      </c>
      <c r="E66" s="39">
        <v>1.0109999999999999</v>
      </c>
      <c r="F66" s="74">
        <v>101.1</v>
      </c>
      <c r="G66" s="39"/>
      <c r="H66" s="39">
        <f t="shared" si="8"/>
        <v>0</v>
      </c>
      <c r="I66" s="35"/>
    </row>
    <row r="67" spans="1:9" ht="26.4" x14ac:dyDescent="0.25">
      <c r="A67" s="36">
        <v>5</v>
      </c>
      <c r="B67" s="37" t="s">
        <v>105</v>
      </c>
      <c r="C67" s="79" t="s">
        <v>106</v>
      </c>
      <c r="D67" s="38" t="s">
        <v>118</v>
      </c>
      <c r="E67" s="39">
        <v>1.0109999999999999</v>
      </c>
      <c r="F67" s="74">
        <v>101.1</v>
      </c>
      <c r="G67" s="39"/>
      <c r="H67" s="39">
        <f t="shared" si="8"/>
        <v>0</v>
      </c>
      <c r="I67" s="35"/>
    </row>
    <row r="68" spans="1:9" ht="13.2" customHeight="1" x14ac:dyDescent="0.25">
      <c r="A68" s="36">
        <v>6</v>
      </c>
      <c r="B68" s="37" t="s">
        <v>107</v>
      </c>
      <c r="C68" s="79" t="s">
        <v>108</v>
      </c>
      <c r="D68" s="38" t="s">
        <v>118</v>
      </c>
      <c r="E68" s="39">
        <v>0.27100000000000002</v>
      </c>
      <c r="F68" s="74">
        <v>27.1</v>
      </c>
      <c r="G68" s="39"/>
      <c r="H68" s="39">
        <f t="shared" si="8"/>
        <v>0</v>
      </c>
      <c r="I68" s="35"/>
    </row>
    <row r="69" spans="1:9" ht="13.2" customHeight="1" x14ac:dyDescent="0.25">
      <c r="A69" s="36">
        <v>7</v>
      </c>
      <c r="B69" s="37" t="s">
        <v>24</v>
      </c>
      <c r="C69" s="79" t="s">
        <v>25</v>
      </c>
      <c r="D69" s="38" t="s">
        <v>118</v>
      </c>
      <c r="E69" s="46">
        <v>0.2268</v>
      </c>
      <c r="F69" s="74">
        <v>22.68</v>
      </c>
      <c r="G69" s="46"/>
      <c r="H69" s="39">
        <f t="shared" si="8"/>
        <v>0</v>
      </c>
      <c r="I69" s="35"/>
    </row>
    <row r="70" spans="1:9" ht="26.4" customHeight="1" x14ac:dyDescent="0.25">
      <c r="A70" s="47">
        <v>8</v>
      </c>
      <c r="B70" s="48" t="s">
        <v>26</v>
      </c>
      <c r="C70" s="79" t="s">
        <v>27</v>
      </c>
      <c r="D70" s="49" t="s">
        <v>92</v>
      </c>
      <c r="E70" s="50">
        <v>0.12</v>
      </c>
      <c r="F70" s="75">
        <v>12</v>
      </c>
      <c r="G70" s="50"/>
      <c r="H70" s="39">
        <f t="shared" si="8"/>
        <v>0</v>
      </c>
      <c r="I70" s="51"/>
    </row>
    <row r="71" spans="1:9" ht="13.2" customHeight="1" x14ac:dyDescent="0.25">
      <c r="A71" s="36">
        <v>9</v>
      </c>
      <c r="B71" s="37" t="s">
        <v>21</v>
      </c>
      <c r="C71" s="79" t="s">
        <v>22</v>
      </c>
      <c r="D71" s="38" t="s">
        <v>117</v>
      </c>
      <c r="E71" s="39">
        <v>0.73199999999999998</v>
      </c>
      <c r="F71" s="74">
        <v>73.2</v>
      </c>
      <c r="G71" s="39"/>
      <c r="H71" s="39">
        <f t="shared" si="8"/>
        <v>0</v>
      </c>
      <c r="I71" s="35"/>
    </row>
    <row r="72" spans="1:9" ht="26.4" customHeight="1" x14ac:dyDescent="0.25">
      <c r="A72" s="26"/>
      <c r="B72" s="26"/>
      <c r="C72" s="26" t="s">
        <v>48</v>
      </c>
      <c r="D72" s="27"/>
      <c r="E72" s="26"/>
      <c r="F72" s="72"/>
      <c r="G72" s="26"/>
      <c r="H72" s="26"/>
      <c r="I72" s="35"/>
    </row>
    <row r="73" spans="1:9" ht="13.2" customHeight="1" x14ac:dyDescent="0.25">
      <c r="A73" s="31"/>
      <c r="B73" s="31"/>
      <c r="C73" s="32" t="s">
        <v>109</v>
      </c>
      <c r="D73" s="33"/>
      <c r="E73" s="34"/>
      <c r="F73" s="73"/>
      <c r="G73" s="34"/>
      <c r="H73" s="34"/>
      <c r="I73" s="35"/>
    </row>
    <row r="74" spans="1:9" ht="13.2" customHeight="1" x14ac:dyDescent="0.25">
      <c r="A74" s="61"/>
      <c r="B74" s="61"/>
      <c r="C74" s="81" t="s">
        <v>67</v>
      </c>
      <c r="D74" s="62"/>
      <c r="E74" s="16"/>
      <c r="F74" s="76"/>
      <c r="G74" s="16"/>
      <c r="H74" s="16"/>
      <c r="I74" s="35"/>
    </row>
    <row r="75" spans="1:9" ht="13.2" customHeight="1" x14ac:dyDescent="0.25">
      <c r="A75" s="36">
        <v>198</v>
      </c>
      <c r="B75" s="37" t="s">
        <v>50</v>
      </c>
      <c r="C75" s="79" t="s">
        <v>51</v>
      </c>
      <c r="D75" s="38" t="s">
        <v>52</v>
      </c>
      <c r="E75" s="59">
        <v>2.76</v>
      </c>
      <c r="F75" s="74">
        <v>2.76</v>
      </c>
      <c r="G75" s="59"/>
      <c r="H75" s="39">
        <f t="shared" ref="H75:H76" si="9">F75*G75</f>
        <v>0</v>
      </c>
      <c r="I75" s="35"/>
    </row>
    <row r="76" spans="1:9" ht="13.2" customHeight="1" x14ac:dyDescent="0.25">
      <c r="A76" s="36">
        <v>199</v>
      </c>
      <c r="B76" s="37" t="s">
        <v>68</v>
      </c>
      <c r="C76" s="79" t="s">
        <v>69</v>
      </c>
      <c r="D76" s="38" t="s">
        <v>55</v>
      </c>
      <c r="E76" s="59">
        <v>2.76</v>
      </c>
      <c r="F76" s="74">
        <v>2.76</v>
      </c>
      <c r="G76" s="59"/>
      <c r="H76" s="39">
        <f t="shared" si="9"/>
        <v>0</v>
      </c>
      <c r="I76" s="35"/>
    </row>
    <row r="77" spans="1:9" ht="26.4" customHeight="1" x14ac:dyDescent="0.25">
      <c r="A77" s="26"/>
      <c r="B77" s="26"/>
      <c r="C77" s="26" t="s">
        <v>110</v>
      </c>
      <c r="D77" s="27"/>
      <c r="E77" s="26"/>
      <c r="F77" s="72"/>
      <c r="G77" s="26"/>
      <c r="H77" s="26"/>
      <c r="I77" s="35"/>
    </row>
    <row r="78" spans="1:9" ht="13.2" customHeight="1" x14ac:dyDescent="0.25">
      <c r="A78" s="31"/>
      <c r="B78" s="31"/>
      <c r="C78" s="32" t="s">
        <v>111</v>
      </c>
      <c r="D78" s="33"/>
      <c r="E78" s="34"/>
      <c r="F78" s="73"/>
      <c r="G78" s="34"/>
      <c r="H78" s="34"/>
      <c r="I78" s="35"/>
    </row>
    <row r="79" spans="1:9" ht="52.8" customHeight="1" x14ac:dyDescent="0.25">
      <c r="A79" s="47">
        <v>1</v>
      </c>
      <c r="B79" s="48" t="s">
        <v>112</v>
      </c>
      <c r="C79" s="79" t="s">
        <v>113</v>
      </c>
      <c r="D79" s="38" t="s">
        <v>118</v>
      </c>
      <c r="E79" s="65">
        <v>0.24679999999999999</v>
      </c>
      <c r="F79" s="75">
        <v>24.68</v>
      </c>
      <c r="G79" s="65"/>
      <c r="H79" s="39">
        <f t="shared" ref="H79:H81" si="10">F79*G79</f>
        <v>0</v>
      </c>
      <c r="I79" s="35"/>
    </row>
    <row r="80" spans="1:9" x14ac:dyDescent="0.25">
      <c r="A80" s="36">
        <v>2</v>
      </c>
      <c r="B80" s="37" t="s">
        <v>105</v>
      </c>
      <c r="C80" s="79" t="s">
        <v>114</v>
      </c>
      <c r="D80" s="38" t="s">
        <v>118</v>
      </c>
      <c r="E80" s="39">
        <v>0.154</v>
      </c>
      <c r="F80" s="74">
        <v>15.4</v>
      </c>
      <c r="G80" s="39"/>
      <c r="H80" s="39">
        <f t="shared" si="10"/>
        <v>0</v>
      </c>
      <c r="I80" s="35"/>
    </row>
    <row r="81" spans="1:9" ht="13.2" customHeight="1" x14ac:dyDescent="0.25">
      <c r="A81" s="36">
        <v>3</v>
      </c>
      <c r="B81" s="37" t="s">
        <v>40</v>
      </c>
      <c r="C81" s="79" t="s">
        <v>115</v>
      </c>
      <c r="D81" s="38" t="s">
        <v>118</v>
      </c>
      <c r="E81" s="46">
        <v>0.2344</v>
      </c>
      <c r="F81" s="74">
        <v>23.44</v>
      </c>
      <c r="G81" s="46"/>
      <c r="H81" s="39">
        <f t="shared" si="10"/>
        <v>0</v>
      </c>
      <c r="I81" s="35"/>
    </row>
    <row r="82" spans="1:9" ht="26.4" customHeight="1" x14ac:dyDescent="0.25">
      <c r="A82" s="26"/>
      <c r="B82" s="26"/>
      <c r="C82" s="26" t="s">
        <v>48</v>
      </c>
      <c r="D82" s="27"/>
      <c r="E82" s="26"/>
      <c r="F82" s="72"/>
      <c r="G82" s="26"/>
      <c r="H82" s="26"/>
      <c r="I82" s="35"/>
    </row>
    <row r="83" spans="1:9" ht="13.2" customHeight="1" x14ac:dyDescent="0.25">
      <c r="A83" s="31"/>
      <c r="B83" s="31"/>
      <c r="C83" s="32" t="s">
        <v>109</v>
      </c>
      <c r="D83" s="33"/>
      <c r="E83" s="34"/>
      <c r="F83" s="73"/>
      <c r="G83" s="34"/>
      <c r="H83" s="34"/>
      <c r="I83" s="35"/>
    </row>
    <row r="84" spans="1:9" ht="13.2" customHeight="1" x14ac:dyDescent="0.25">
      <c r="A84" s="61"/>
      <c r="B84" s="61"/>
      <c r="C84" s="81" t="s">
        <v>67</v>
      </c>
      <c r="D84" s="62"/>
      <c r="E84" s="16"/>
      <c r="F84" s="76"/>
      <c r="G84" s="16"/>
      <c r="H84" s="39">
        <f t="shared" ref="H84:H86" si="11">F84*G84</f>
        <v>0</v>
      </c>
      <c r="I84" s="35"/>
    </row>
    <row r="85" spans="1:9" ht="13.2" customHeight="1" x14ac:dyDescent="0.25">
      <c r="A85" s="36">
        <v>73</v>
      </c>
      <c r="B85" s="37" t="s">
        <v>50</v>
      </c>
      <c r="C85" s="79" t="s">
        <v>51</v>
      </c>
      <c r="D85" s="38" t="s">
        <v>52</v>
      </c>
      <c r="E85" s="59">
        <v>0.79</v>
      </c>
      <c r="F85" s="74">
        <v>0.79</v>
      </c>
      <c r="G85" s="59"/>
      <c r="H85" s="39">
        <f t="shared" si="11"/>
        <v>0</v>
      </c>
      <c r="I85" s="35"/>
    </row>
    <row r="86" spans="1:9" ht="13.2" customHeight="1" x14ac:dyDescent="0.25">
      <c r="A86" s="36">
        <v>74</v>
      </c>
      <c r="B86" s="37" t="s">
        <v>68</v>
      </c>
      <c r="C86" s="79" t="s">
        <v>69</v>
      </c>
      <c r="D86" s="38" t="s">
        <v>55</v>
      </c>
      <c r="E86" s="59">
        <v>0.79</v>
      </c>
      <c r="F86" s="74">
        <v>0.79</v>
      </c>
      <c r="G86" s="59"/>
      <c r="H86" s="39">
        <f t="shared" si="11"/>
        <v>0</v>
      </c>
      <c r="I86" s="35"/>
    </row>
    <row r="87" spans="1:9" ht="39.6" customHeight="1" x14ac:dyDescent="0.25">
      <c r="A87" s="26"/>
      <c r="B87" s="26"/>
      <c r="C87" s="26" t="s">
        <v>116</v>
      </c>
      <c r="D87" s="27"/>
      <c r="E87" s="26"/>
      <c r="F87" s="72"/>
      <c r="G87" s="26"/>
      <c r="H87" s="26"/>
      <c r="I87" s="35"/>
    </row>
    <row r="88" spans="1:9" ht="13.2" customHeight="1" x14ac:dyDescent="0.25">
      <c r="A88" s="31"/>
      <c r="B88" s="31"/>
      <c r="C88" s="32" t="s">
        <v>19</v>
      </c>
      <c r="D88" s="33"/>
      <c r="E88" s="34"/>
      <c r="F88" s="73"/>
      <c r="G88" s="34"/>
      <c r="H88" s="34"/>
      <c r="I88" s="35"/>
    </row>
    <row r="89" spans="1:9" ht="13.2" customHeight="1" x14ac:dyDescent="0.25">
      <c r="A89" s="36">
        <v>1</v>
      </c>
      <c r="B89" s="37" t="s">
        <v>56</v>
      </c>
      <c r="C89" s="79" t="s">
        <v>57</v>
      </c>
      <c r="D89" s="49" t="s">
        <v>92</v>
      </c>
      <c r="E89" s="59">
        <v>1.56</v>
      </c>
      <c r="F89" s="74">
        <v>156</v>
      </c>
      <c r="G89" s="59"/>
      <c r="H89" s="39">
        <f t="shared" ref="H89:H91" si="12">F89*G89</f>
        <v>0</v>
      </c>
      <c r="I89" s="35"/>
    </row>
    <row r="90" spans="1:9" ht="13.2" customHeight="1" x14ac:dyDescent="0.25">
      <c r="A90" s="36">
        <v>2</v>
      </c>
      <c r="B90" s="37" t="s">
        <v>60</v>
      </c>
      <c r="C90" s="79" t="s">
        <v>61</v>
      </c>
      <c r="D90" s="49" t="s">
        <v>92</v>
      </c>
      <c r="E90" s="59">
        <v>0.08</v>
      </c>
      <c r="F90" s="74">
        <v>8</v>
      </c>
      <c r="G90" s="59"/>
      <c r="H90" s="39">
        <f t="shared" si="12"/>
        <v>0</v>
      </c>
      <c r="I90" s="35"/>
    </row>
    <row r="91" spans="1:9" ht="26.4" customHeight="1" x14ac:dyDescent="0.25">
      <c r="A91" s="36">
        <v>3</v>
      </c>
      <c r="B91" s="37" t="s">
        <v>62</v>
      </c>
      <c r="C91" s="79" t="s">
        <v>63</v>
      </c>
      <c r="D91" s="49" t="s">
        <v>92</v>
      </c>
      <c r="E91" s="59">
        <v>0.17</v>
      </c>
      <c r="F91" s="74">
        <v>17</v>
      </c>
      <c r="G91" s="59"/>
      <c r="H91" s="39">
        <f t="shared" si="12"/>
        <v>0</v>
      </c>
      <c r="I91" s="35"/>
    </row>
    <row r="92" spans="1:9" ht="26.4" customHeight="1" x14ac:dyDescent="0.25">
      <c r="A92" s="26"/>
      <c r="B92" s="26"/>
      <c r="C92" s="26" t="s">
        <v>48</v>
      </c>
      <c r="D92" s="27"/>
      <c r="E92" s="26"/>
      <c r="F92" s="72"/>
      <c r="G92" s="26"/>
      <c r="H92" s="26"/>
      <c r="I92" s="35"/>
    </row>
    <row r="93" spans="1:9" ht="13.2" customHeight="1" x14ac:dyDescent="0.25">
      <c r="A93" s="31"/>
      <c r="B93" s="31"/>
      <c r="C93" s="32" t="s">
        <v>109</v>
      </c>
      <c r="D93" s="33"/>
      <c r="E93" s="34"/>
      <c r="F93" s="73"/>
      <c r="G93" s="34"/>
      <c r="H93" s="34"/>
      <c r="I93" s="35"/>
    </row>
    <row r="94" spans="1:9" ht="13.2" customHeight="1" x14ac:dyDescent="0.25">
      <c r="A94" s="61"/>
      <c r="B94" s="61"/>
      <c r="C94" s="81" t="s">
        <v>67</v>
      </c>
      <c r="D94" s="62"/>
      <c r="E94" s="16"/>
      <c r="F94" s="76"/>
      <c r="G94" s="16"/>
      <c r="H94" s="39">
        <f t="shared" ref="H94:H96" si="13">F94*G94</f>
        <v>0</v>
      </c>
      <c r="I94" s="64"/>
    </row>
    <row r="95" spans="1:9" ht="13.2" customHeight="1" x14ac:dyDescent="0.25">
      <c r="A95" s="36">
        <v>52</v>
      </c>
      <c r="B95" s="37" t="s">
        <v>50</v>
      </c>
      <c r="C95" s="79" t="s">
        <v>51</v>
      </c>
      <c r="D95" s="38" t="s">
        <v>52</v>
      </c>
      <c r="E95" s="59">
        <v>0.06</v>
      </c>
      <c r="F95" s="74">
        <v>0.06</v>
      </c>
      <c r="G95" s="59"/>
      <c r="H95" s="39">
        <f t="shared" si="13"/>
        <v>0</v>
      </c>
      <c r="I95" s="35"/>
    </row>
    <row r="96" spans="1:9" ht="13.2" customHeight="1" x14ac:dyDescent="0.25">
      <c r="A96" s="36">
        <v>53</v>
      </c>
      <c r="B96" s="37" t="s">
        <v>68</v>
      </c>
      <c r="C96" s="79" t="s">
        <v>69</v>
      </c>
      <c r="D96" s="38" t="s">
        <v>55</v>
      </c>
      <c r="E96" s="59">
        <v>0.06</v>
      </c>
      <c r="F96" s="74">
        <v>0.06</v>
      </c>
      <c r="G96" s="59"/>
      <c r="H96" s="39">
        <f t="shared" si="13"/>
        <v>0</v>
      </c>
      <c r="I96" s="35"/>
    </row>
    <row r="97" spans="1:8" ht="52.2" customHeight="1" x14ac:dyDescent="0.25">
      <c r="A97" s="66"/>
      <c r="B97" s="66"/>
      <c r="C97" s="66"/>
      <c r="D97" s="66"/>
      <c r="E97" s="67"/>
      <c r="F97" s="77"/>
      <c r="G97" s="67"/>
      <c r="H97" s="67"/>
    </row>
  </sheetData>
  <autoFilter ref="A4:H4" xr:uid="{50E07862-6968-402A-9920-F4C5BA45326D}"/>
  <mergeCells count="2">
    <mergeCell ref="J5:L5"/>
    <mergeCell ref="A1:H1"/>
  </mergeCells>
  <pageMargins left="0.78749999999999998" right="0.59027777777777779" top="0.79027777777777775" bottom="0.39374999999999999" header="0.39374999999999999" footer="0"/>
  <pageSetup paperSize="9" scale="85" firstPageNumber="0" fitToHeight="0" orientation="landscape" verticalDpi="0" r:id="rId1"/>
  <headerFooter alignWithMargins="0">
    <oddHeader>&amp;L&amp;"Times New Roman"&amp;8Програмний комплекс АВК - 5 (3.10.2)  &amp;C&amp;"Times New Roman"&amp;8&amp;P&amp;R&amp;8 5_КД_ЛК1ВМ_02-01-01</oddHead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Демонтажні роботи, вивіз сміття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 Мацак</dc:creator>
  <cp:lastModifiedBy>Денис Мацак</cp:lastModifiedBy>
  <dcterms:created xsi:type="dcterms:W3CDTF">2015-06-05T18:17:20Z</dcterms:created>
  <dcterms:modified xsi:type="dcterms:W3CDTF">2026-05-05T12:54:12Z</dcterms:modified>
</cp:coreProperties>
</file>