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F:\ВС Обьекти\ВС497 - Арсенал\"/>
    </mc:Choice>
  </mc:AlternateContent>
  <xr:revisionPtr revIDLastSave="0" documentId="13_ncr:1_{A85499D7-55FC-4BF3-82E4-F849B7716AC8}" xr6:coauthVersionLast="47" xr6:coauthVersionMax="47" xr10:uidLastSave="{00000000-0000-0000-0000-000000000000}"/>
  <bookViews>
    <workbookView xWindow="-108" yWindow="-108" windowWidth="23256" windowHeight="13896" tabRatio="850" xr2:uid="{00000000-000D-0000-FFFF-FFFF00000000}"/>
  </bookViews>
  <sheets>
    <sheet name="ВС497-3 Арсенальна М-ДЦ" sheetId="30" r:id="rId1"/>
  </sheets>
  <externalReferences>
    <externalReference r:id="rId2"/>
    <externalReference r:id="rId3"/>
    <externalReference r:id="rId4"/>
    <externalReference r:id="rId5"/>
  </externalReferences>
  <definedNames>
    <definedName name="_Hlk162534758" localSheetId="0">'ВС497-3 Арсенальна М-ДЦ'!#REF!</definedName>
    <definedName name="_xlnm._FilterDatabase" localSheetId="0" hidden="1">'ВС497-3 Арсенальна М-ДЦ'!$A$5:$L$17</definedName>
    <definedName name="asdfg" localSheetId="0">[1]Sheet1!#REF!</definedName>
    <definedName name="asdfg">[1]Sheet1!#REF!</definedName>
    <definedName name="BillToAddr" localSheetId="0">[1]Sheet1!#REF!</definedName>
    <definedName name="BillToAddr">[1]Sheet1!#REF!</definedName>
    <definedName name="BillToCont" localSheetId="0">[1]Sheet1!#REF!</definedName>
    <definedName name="BillToCont">[1]Sheet1!#REF!</definedName>
    <definedName name="BillToName" localSheetId="0">[1]Sheet1!#REF!</definedName>
    <definedName name="BillToName">[1]Sheet1!#REF!</definedName>
    <definedName name="BillToName2">[1]Sheet1!#REF!</definedName>
    <definedName name="BillToNo">[1]Sheet1!#REF!</definedName>
    <definedName name="BILLTOSAMESECTION">[1]Sheet1!#REF!</definedName>
    <definedName name="BILLTOSECTION">[1]Sheet1!#REF!</definedName>
    <definedName name="BODY3">[1]Sheet1!#REF!</definedName>
    <definedName name="BODY3_2">[1]Sheet1!#REF!</definedName>
    <definedName name="CompAddr">[1]Sheet1!#REF!</definedName>
    <definedName name="CompBankAccNo">[1]Sheet1!#REF!</definedName>
    <definedName name="CompBankAccNo2">[1]Sheet1!#REF!</definedName>
    <definedName name="CompBankName">[1]Sheet1!#REF!</definedName>
    <definedName name="CompBankName2">[1]Sheet1!#REF!</definedName>
    <definedName name="CompCert">[1]Sheet1!#REF!</definedName>
    <definedName name="CompEDRPOU">[1]Sheet1!#REF!</definedName>
    <definedName name="CompEmail">[1]Sheet1!#REF!</definedName>
    <definedName name="CompIPN">[1]Sheet1!#REF!</definedName>
    <definedName name="CompName">[1]Sheet1!#REF!</definedName>
    <definedName name="CompPhone">[1]Sheet1!#REF!</definedName>
    <definedName name="configration_form_InsertLine">#REF!</definedName>
    <definedName name="configuration_form_comment">#REF!</definedName>
    <definedName name="configuration_form_comment11">#REF!</definedName>
    <definedName name="configuration_form_end">#REF!</definedName>
    <definedName name="control_form_End">#REF!</definedName>
    <definedName name="control_form_InsertLine">#REF!</definedName>
    <definedName name="cover_comment">#REF!</definedName>
    <definedName name="cover_ContNo">#REF!</definedName>
    <definedName name="cover_Customer1">#REF!</definedName>
    <definedName name="cover_Customer2">#REF!</definedName>
    <definedName name="cover_Introducer">#REF!</definedName>
    <definedName name="cover_PreparedOn">#REF!</definedName>
    <definedName name="cvnb">[1]Sheet1!#REF!</definedName>
    <definedName name="DocNo">[1]Sheet1!#REF!</definedName>
    <definedName name="dtyk">[1]Sheet1!#REF!</definedName>
    <definedName name="EAN">[1]Sheet1!#REF!</definedName>
    <definedName name="EAN_2">[1]Sheet1!#REF!</definedName>
    <definedName name="electric_InsertCol">#REF!</definedName>
    <definedName name="electrical_comment5">#REF!</definedName>
    <definedName name="electrical_comment6">#REF!</definedName>
    <definedName name="electrical_comment7">#REF!</definedName>
    <definedName name="electrical_comment8">#REF!</definedName>
    <definedName name="electrical_comments1">#REF!</definedName>
    <definedName name="electrical_comments2">#REF!</definedName>
    <definedName name="electrical_comments3">#REF!</definedName>
    <definedName name="electrical_comments4">#REF!</definedName>
    <definedName name="electrical_End">#REF!</definedName>
    <definedName name="electrical_InsertLine">#REF!</definedName>
    <definedName name="ertet">[1]Sheet1!#REF!</definedName>
    <definedName name="ExtDocText">[1]Sheet1!#REF!</definedName>
    <definedName name="feature_End">[2]productfeatures!#REF!</definedName>
    <definedName name="gvcx">[1]Sheet1!#REF!</definedName>
    <definedName name="hjdd">[1]Sheet1!#REF!</definedName>
    <definedName name="iiiii">[1]Sheet1!#REF!</definedName>
    <definedName name="jgjbn">[1]Sheet1!#REF!</definedName>
    <definedName name="jhgfd">[1]Sheet1!#REF!</definedName>
    <definedName name="jhgfdes">[1]Sheet1!#REF!</definedName>
    <definedName name="jklkuk">[1]Sheet1!#REF!</definedName>
    <definedName name="K_EUR">#REF!</definedName>
    <definedName name="Kd">[3]Стены!$H$18</definedName>
    <definedName name="kita">[1]Sheet1!#REF!</definedName>
    <definedName name="lkj">[1]Sheet1!#REF!</definedName>
    <definedName name="lkjhgfd">[1]Sheet1!#REF!</definedName>
    <definedName name="lkjhgtt">[1]Sheet1!#REF!</definedName>
    <definedName name="Opt" localSheetId="0">#REF!</definedName>
    <definedName name="Opt">#REF!</definedName>
    <definedName name="OriginCity">[1]Sheet1!#REF!</definedName>
    <definedName name="par" localSheetId="0">#REF!</definedName>
    <definedName name="par">#REF!</definedName>
    <definedName name="pipingdesign_End">#REF!</definedName>
    <definedName name="pipingdesign_image_BLeft">#REF!</definedName>
    <definedName name="pipingdesign_image_BRight">#REF!</definedName>
    <definedName name="pipingdesign_image_System">#REF!</definedName>
    <definedName name="pipingdesign_image_TLeft">#REF!</definedName>
    <definedName name="pipingdesign_image_TRight">#REF!</definedName>
    <definedName name="pipingdesign_InsertLine">#REF!</definedName>
    <definedName name="poiuyt">[1]Sheet1!#REF!</definedName>
    <definedName name="productinfo_comments1">#REF!</definedName>
    <definedName name="productinfo_comments2">#REF!</definedName>
    <definedName name="productinfo_comments3">#REF!</definedName>
    <definedName name="productinfo_comments4">#REF!</definedName>
    <definedName name="productinfo_comments5">#REF!</definedName>
    <definedName name="productinfo_comments6">#REF!</definedName>
    <definedName name="productinfo_comments7">#REF!</definedName>
    <definedName name="productinfo_form_End">#REF!</definedName>
    <definedName name="productinfo_form_InsertLine">#REF!</definedName>
    <definedName name="productinfo_form_Keito">#REF!</definedName>
    <definedName name="qqqq">[1]Sheet1!#REF!</definedName>
    <definedName name="QWERTY">#REF!</definedName>
    <definedName name="REPORTHEADER">[1]Sheet1!#REF!</definedName>
    <definedName name="rjthegefd">[1]Sheet1!#REF!</definedName>
    <definedName name="rsjy">[1]Sheet1!#REF!</definedName>
    <definedName name="SellToAddr">[1]Sheet1!#REF!</definedName>
    <definedName name="SellToCont">[1]Sheet1!#REF!</definedName>
    <definedName name="SellToName">[1]Sheet1!#REF!</definedName>
    <definedName name="sgfgh">[1]Sheet1!#REF!</definedName>
    <definedName name="ShipAdvise">[1]Sheet1!#REF!</definedName>
    <definedName name="ShipToAddr">[1]Sheet1!#REF!</definedName>
    <definedName name="ShipToCity">[1]Sheet1!#REF!</definedName>
    <definedName name="ShipToName">[1]Sheet1!#REF!</definedName>
    <definedName name="Signature">[1]Sheet1!#REF!</definedName>
    <definedName name="SLCount3">[1]Sheet1!#REF!</definedName>
    <definedName name="SLCount3_2">[1]Sheet1!#REF!</definedName>
    <definedName name="SLDescr3_1">[1]Sheet1!#REF!</definedName>
    <definedName name="SLDescr3_1_2">[1]Sheet1!#REF!</definedName>
    <definedName name="SLDescr3_2">[1]Sheet1!#REF!</definedName>
    <definedName name="SLDescr3_2_2">[1]Sheet1!#REF!</definedName>
    <definedName name="SLNo">[1]Sheet1!#REF!</definedName>
    <definedName name="SLNo_2">[1]Sheet1!#REF!</definedName>
    <definedName name="SLNo2">[1]Sheet1!#REF!</definedName>
    <definedName name="SLNo2_2">[1]Sheet1!#REF!</definedName>
    <definedName name="SLNo3">[1]Sheet1!#REF!</definedName>
    <definedName name="SLNo3_2">[1]Sheet1!#REF!</definedName>
    <definedName name="SLPrice_2">[1]Sheet1!$X$23</definedName>
    <definedName name="SLPrice2_2">[1]Sheet1!$X$24</definedName>
    <definedName name="SLPrice3">[1]Sheet1!#REF!</definedName>
    <definedName name="SLPrice3_2">[1]Sheet1!#REF!</definedName>
    <definedName name="SLQty3">[1]Sheet1!#REF!</definedName>
    <definedName name="SLQty3_2">[1]Sheet1!#REF!</definedName>
    <definedName name="SLUnitPrice">[1]Sheet1!#REF!</definedName>
    <definedName name="SLUnitPrice2">[1]Sheet1!#REF!</definedName>
    <definedName name="SLUnitPrice3">[1]Sheet1!#REF!</definedName>
    <definedName name="SLUnitPrice3_2">[1]Sheet1!#REF!</definedName>
    <definedName name="SLUnitPriceDisc">[1]Sheet1!#REF!</definedName>
    <definedName name="SLUnitPriceDisc2">[1]Sheet1!#REF!</definedName>
    <definedName name="SLUnitPriceDisc3">[1]Sheet1!#REF!</definedName>
    <definedName name="SLUOM3">[1]Sheet1!#REF!</definedName>
    <definedName name="SLUOM3_2">[1]Sheet1!#REF!</definedName>
    <definedName name="Stekla">[3]Шторы!$F$18</definedName>
    <definedName name="Stora">[3]Шторы!$F$7</definedName>
    <definedName name="summary_End">#REF!</definedName>
    <definedName name="summary_Field_End">#REF!</definedName>
    <definedName name="summary_Field_InsertLine">#REF!</definedName>
    <definedName name="summary_InsertLine">#REF!</definedName>
    <definedName name="TotalAmount">[1]Sheet1!$X$25</definedName>
    <definedName name="TotalAmountIclVAT">[1]Sheet1!#REF!</definedName>
    <definedName name="TotalAmountInclVATText">[1]Sheet1!#REF!</definedName>
    <definedName name="TotalVATAmount">[1]Sheet1!#REF!</definedName>
    <definedName name="TotalVATAmountText">[1]Sheet1!#REF!</definedName>
    <definedName name="UnitPriceHeader">[1]Sheet1!#REF!</definedName>
    <definedName name="UnitPriceHeader2_2">[1]Sheet1!#REF!</definedName>
    <definedName name="USD">#REF!</definedName>
    <definedName name="uytyt">[1]Sheet1!#REF!</definedName>
    <definedName name="www">[1]Sheet1!#REF!</definedName>
    <definedName name="wwwwww">[1]Sheet1!#REF!</definedName>
    <definedName name="wwwwwwwwwwww">[1]Sheet1!#REF!</definedName>
    <definedName name="zxcvbn">[1]Sheet1!#REF!</definedName>
    <definedName name="авпг">[1]Sheet1!#REF!</definedName>
    <definedName name="Валюта">#REF!</definedName>
    <definedName name="вартість_усього_з_тз_3">#REF!</definedName>
    <definedName name="е">#REF!</definedName>
    <definedName name="Евро">#REF!</definedName>
    <definedName name="Еденица">#REF!</definedName>
    <definedName name="еденицы_измерения">#REF!</definedName>
    <definedName name="к">#REF!</definedName>
    <definedName name="КБ3">#REF!</definedName>
    <definedName name="Лист">#REF!</definedName>
    <definedName name="м">[4]материал!$A$1:$A$82</definedName>
    <definedName name="матеріали">#REF!</definedName>
    <definedName name="модуль">[1]Sheet1!#REF!</definedName>
    <definedName name="Монтаж_вентиляции">#REF!</definedName>
    <definedName name="Монтаж_отопления">#REF!</definedName>
    <definedName name="н">#REF!</definedName>
    <definedName name="невалюта">#REF!</definedName>
    <definedName name="_xlnm.Print_Area" localSheetId="0">'ВС497-3 Арсенальна М-ДЦ'!$A$4:$F$17</definedName>
    <definedName name="ПДВ">#REF!</definedName>
    <definedName name="ппммосрс">[1]Sheet1!#REF!</definedName>
    <definedName name="ппп">[1]Sheet1!#REF!</definedName>
    <definedName name="прарар">[1]Sheet1!#REF!</definedName>
    <definedName name="Список">#REF!</definedName>
    <definedName name="таблиця">[1]Sheet1!#REF!</definedName>
    <definedName name="Техстандарт">[1]Sheet1!#REF!</definedName>
    <definedName name="Техстандарт1">[1]Sheet1!#REF!</definedName>
    <definedName name="Участники_ср" localSheetId="0">#REF!</definedName>
    <definedName name="Участники_ср">#REF!</definedName>
    <definedName name="цена" localSheetId="0">[4]материал!$C$1:$C$82</definedName>
    <definedName name="ЦЕНА">#REF!</definedName>
    <definedName name="цены_вентиляция">#REF!</definedName>
    <definedName name="цены_отопления">#REF!</definedName>
    <definedName name="цуц">#REF!</definedName>
    <definedName name="цуцке">#REF!</definedName>
    <definedName name="Ьлаго_перев">[1]Sheet1!#REF!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4" i="30" l="1"/>
  <c r="F13" i="30"/>
  <c r="E12" i="30"/>
  <c r="F12" i="30" s="1"/>
  <c r="F10" i="30"/>
  <c r="F9" i="30"/>
  <c r="F8" i="30"/>
  <c r="F7" i="30"/>
  <c r="F15" i="30" l="1"/>
  <c r="F16" i="30" l="1"/>
  <c r="F17" i="30" s="1"/>
</calcChain>
</file>

<file path=xl/sharedStrings.xml><?xml version="1.0" encoding="utf-8"?>
<sst xmlns="http://schemas.openxmlformats.org/spreadsheetml/2006/main" count="28" uniqueCount="23">
  <si>
    <t>Найменування</t>
  </si>
  <si>
    <t>Од. вим.</t>
  </si>
  <si>
    <t>Кільк.</t>
  </si>
  <si>
    <t>Роботи</t>
  </si>
  <si>
    <t>Вивантаження та збирання будівельних риштувань</t>
  </si>
  <si>
    <t>л/дн</t>
  </si>
  <si>
    <t>Утеплення стелі мінераловатними плитами 100+100мм з гідрозахисним армувальним шаром</t>
  </si>
  <si>
    <t>м.кв</t>
  </si>
  <si>
    <t>м.п.</t>
  </si>
  <si>
    <t>Нанесення декоративного шару штукатурної суміші з подальшим фарбуванням</t>
  </si>
  <si>
    <t>Монтаж примикання вертикальних елементів стіни до утепленого шару з декоративними елементами</t>
  </si>
  <si>
    <t xml:space="preserve">Монтаж  підвісної стелі з утепленням 100+100 мм та облицюванням аквапанелями </t>
  </si>
  <si>
    <t>Нанесення декоративного шару штукатурної суміші з подальшим фарбуванням, шпаклювання та утеплення 20мм</t>
  </si>
  <si>
    <t>Всього за договірною ціною з ПДВ</t>
  </si>
  <si>
    <t xml:space="preserve">Стеля в осях Ж-В/2-3, 2 поверх, утеплення 200мм, на відм.+3,328 </t>
  </si>
  <si>
    <t>Підвісної стелі з утепленням 200мм та облицюванням аквапанелями через дистанційний прошарок теплоізоляційної плити 20мм, в осях 1-5/А-Б, на відм.+7,447</t>
  </si>
  <si>
    <t>Всього по роботам, грн. без ПДВ:</t>
  </si>
  <si>
    <t>ПДВ 20%</t>
  </si>
  <si>
    <t>Ціна майстрів,
грн. без ПДВ</t>
  </si>
  <si>
    <t>Всього вартість майстрів, грн.
 без ПДВ</t>
  </si>
  <si>
    <t>№
пп</t>
  </si>
  <si>
    <t>ВС497-4 Арсенальна М-Договірна ціна</t>
  </si>
  <si>
    <t>на виконання комплексу робіт з утеплення стель ФАСАДУ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</si>
</sst>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1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0"/>
      <color theme="4" tint="-0.249977111117893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0"/>
      <color theme="0"/>
      <name val="Times New Roman"/>
      <family val="1"/>
      <charset val="204"/>
    </font>
    <font>
      <sz val="12"/>
      <name val="Times New Roman"/>
      <family val="1"/>
      <charset val="204"/>
    </font>
    <font>
      <b/>
      <sz val="17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4">
    <xf numFmtId="0" fontId="0" fillId="0" borderId="0"/>
    <xf numFmtId="0" fontId="5" fillId="0" borderId="0"/>
    <xf numFmtId="0" fontId="4" fillId="0" borderId="0"/>
    <xf numFmtId="0" fontId="6" fillId="0" borderId="0"/>
    <xf numFmtId="0" fontId="7" fillId="0" borderId="0"/>
    <xf numFmtId="0" fontId="3" fillId="0" borderId="0" applyFont="0" applyFill="0" applyBorder="0" applyAlignment="0" applyProtection="0"/>
    <xf numFmtId="0" fontId="5" fillId="0" borderId="0"/>
    <xf numFmtId="0" fontId="2" fillId="0" borderId="0"/>
    <xf numFmtId="0" fontId="7" fillId="0" borderId="0"/>
    <xf numFmtId="0" fontId="6" fillId="0" borderId="0"/>
    <xf numFmtId="0" fontId="2" fillId="0" borderId="0"/>
    <xf numFmtId="0" fontId="8" fillId="0" borderId="0"/>
    <xf numFmtId="0" fontId="14" fillId="0" borderId="0"/>
    <xf numFmtId="0" fontId="1" fillId="0" borderId="0"/>
  </cellStyleXfs>
  <cellXfs count="51">
    <xf numFmtId="0" fontId="0" fillId="0" borderId="0" xfId="0"/>
    <xf numFmtId="0" fontId="10" fillId="0" borderId="0" xfId="13" applyFont="1" applyAlignment="1">
      <alignment horizontal="left" vertical="center" wrapText="1"/>
    </xf>
    <xf numFmtId="0" fontId="8" fillId="0" borderId="0" xfId="13" applyFont="1" applyAlignment="1">
      <alignment vertical="center"/>
    </xf>
    <xf numFmtId="0" fontId="9" fillId="0" borderId="3" xfId="13" applyFont="1" applyBorder="1" applyAlignment="1">
      <alignment horizontal="left" vertical="center" wrapText="1"/>
    </xf>
    <xf numFmtId="0" fontId="9" fillId="0" borderId="5" xfId="13" applyFont="1" applyBorder="1" applyAlignment="1">
      <alignment horizontal="left" vertical="center" wrapText="1"/>
    </xf>
    <xf numFmtId="0" fontId="9" fillId="0" borderId="0" xfId="13" applyFont="1" applyAlignment="1">
      <alignment horizontal="left" vertical="center"/>
    </xf>
    <xf numFmtId="0" fontId="9" fillId="2" borderId="6" xfId="13" applyFont="1" applyFill="1" applyBorder="1" applyAlignment="1">
      <alignment horizontal="left" vertical="center" wrapText="1"/>
    </xf>
    <xf numFmtId="0" fontId="10" fillId="2" borderId="11" xfId="13" applyFont="1" applyFill="1" applyBorder="1" applyAlignment="1">
      <alignment horizontal="left" vertical="center" wrapText="1"/>
    </xf>
    <xf numFmtId="0" fontId="10" fillId="0" borderId="6" xfId="13" applyFont="1" applyBorder="1" applyAlignment="1">
      <alignment horizontal="center" vertical="center" shrinkToFit="1"/>
    </xf>
    <xf numFmtId="0" fontId="10" fillId="0" borderId="11" xfId="13" applyFont="1" applyBorder="1" applyAlignment="1">
      <alignment horizontal="left" vertical="center" wrapText="1"/>
    </xf>
    <xf numFmtId="4" fontId="13" fillId="0" borderId="1" xfId="13" applyNumberFormat="1" applyFont="1" applyBorder="1" applyAlignment="1">
      <alignment horizontal="center" shrinkToFit="1"/>
    </xf>
    <xf numFmtId="4" fontId="9" fillId="0" borderId="0" xfId="13" applyNumberFormat="1" applyFont="1" applyAlignment="1">
      <alignment horizontal="left" vertical="center"/>
    </xf>
    <xf numFmtId="4" fontId="13" fillId="0" borderId="1" xfId="13" applyNumberFormat="1" applyFont="1" applyBorder="1" applyAlignment="1">
      <alignment horizontal="center" vertical="center" shrinkToFit="1"/>
    </xf>
    <xf numFmtId="0" fontId="13" fillId="0" borderId="1" xfId="13" applyFont="1" applyBorder="1" applyAlignment="1">
      <alignment horizontal="center" vertical="center" wrapText="1"/>
    </xf>
    <xf numFmtId="0" fontId="9" fillId="2" borderId="1" xfId="13" applyFont="1" applyFill="1" applyBorder="1" applyAlignment="1">
      <alignment horizontal="center" wrapText="1"/>
    </xf>
    <xf numFmtId="0" fontId="8" fillId="0" borderId="0" xfId="13" applyFont="1" applyAlignment="1">
      <alignment horizontal="center" vertical="center"/>
    </xf>
    <xf numFmtId="0" fontId="8" fillId="0" borderId="0" xfId="13" applyFont="1" applyAlignment="1">
      <alignment horizontal="left" vertical="center"/>
    </xf>
    <xf numFmtId="4" fontId="15" fillId="0" borderId="1" xfId="0" applyNumberFormat="1" applyFont="1" applyBorder="1" applyAlignment="1">
      <alignment horizontal="center" vertical="center"/>
    </xf>
    <xf numFmtId="4" fontId="15" fillId="0" borderId="1" xfId="13" applyNumberFormat="1" applyFont="1" applyBorder="1" applyAlignment="1">
      <alignment horizontal="center" shrinkToFit="1"/>
    </xf>
    <xf numFmtId="2" fontId="15" fillId="0" borderId="1" xfId="0" applyNumberFormat="1" applyFont="1" applyBorder="1" applyAlignment="1">
      <alignment horizontal="center" vertical="center"/>
    </xf>
    <xf numFmtId="0" fontId="9" fillId="2" borderId="19" xfId="13" applyFont="1" applyFill="1" applyBorder="1" applyAlignment="1">
      <alignment horizontal="center" wrapText="1"/>
    </xf>
    <xf numFmtId="0" fontId="13" fillId="2" borderId="7" xfId="13" applyFont="1" applyFill="1" applyBorder="1" applyAlignment="1">
      <alignment vertical="center" wrapText="1"/>
    </xf>
    <xf numFmtId="0" fontId="13" fillId="2" borderId="8" xfId="13" applyFont="1" applyFill="1" applyBorder="1" applyAlignment="1">
      <alignment vertical="center" wrapText="1"/>
    </xf>
    <xf numFmtId="4" fontId="15" fillId="0" borderId="11" xfId="0" applyNumberFormat="1" applyFont="1" applyBorder="1" applyAlignment="1">
      <alignment horizontal="center" vertical="center"/>
    </xf>
    <xf numFmtId="4" fontId="16" fillId="2" borderId="20" xfId="13" applyNumberFormat="1" applyFont="1" applyFill="1" applyBorder="1" applyAlignment="1">
      <alignment horizontal="center" wrapText="1"/>
    </xf>
    <xf numFmtId="0" fontId="12" fillId="2" borderId="14" xfId="13" applyFont="1" applyFill="1" applyBorder="1" applyAlignment="1">
      <alignment horizontal="center" wrapText="1"/>
    </xf>
    <xf numFmtId="4" fontId="11" fillId="2" borderId="15" xfId="13" applyNumberFormat="1" applyFont="1" applyFill="1" applyBorder="1" applyAlignment="1">
      <alignment horizontal="center" wrapText="1"/>
    </xf>
    <xf numFmtId="0" fontId="9" fillId="0" borderId="23" xfId="13" applyFont="1" applyBorder="1" applyAlignment="1">
      <alignment horizontal="center" vertical="center" wrapText="1"/>
    </xf>
    <xf numFmtId="0" fontId="13" fillId="0" borderId="2" xfId="13" applyFont="1" applyBorder="1" applyAlignment="1">
      <alignment horizontal="center" vertical="center" wrapText="1"/>
    </xf>
    <xf numFmtId="0" fontId="9" fillId="2" borderId="24" xfId="13" applyFont="1" applyFill="1" applyBorder="1" applyAlignment="1">
      <alignment horizontal="center" wrapText="1"/>
    </xf>
    <xf numFmtId="0" fontId="9" fillId="2" borderId="2" xfId="13" applyFont="1" applyFill="1" applyBorder="1" applyAlignment="1">
      <alignment horizontal="center" wrapText="1"/>
    </xf>
    <xf numFmtId="0" fontId="12" fillId="2" borderId="10" xfId="13" applyFont="1" applyFill="1" applyBorder="1" applyAlignment="1">
      <alignment horizontal="center" wrapText="1"/>
    </xf>
    <xf numFmtId="0" fontId="10" fillId="2" borderId="12" xfId="13" applyFont="1" applyFill="1" applyBorder="1" applyAlignment="1">
      <alignment horizontal="left" vertical="top" wrapText="1"/>
    </xf>
    <xf numFmtId="0" fontId="10" fillId="2" borderId="11" xfId="13" applyFont="1" applyFill="1" applyBorder="1" applyAlignment="1">
      <alignment horizontal="left" vertical="top" wrapText="1"/>
    </xf>
    <xf numFmtId="0" fontId="11" fillId="2" borderId="15" xfId="13" applyFont="1" applyFill="1" applyBorder="1" applyAlignment="1">
      <alignment horizontal="left" vertical="top" wrapText="1"/>
    </xf>
    <xf numFmtId="0" fontId="17" fillId="3" borderId="21" xfId="13" applyFont="1" applyFill="1" applyBorder="1" applyAlignment="1">
      <alignment horizontal="center" vertical="center" wrapText="1"/>
    </xf>
    <xf numFmtId="0" fontId="17" fillId="3" borderId="22" xfId="13" applyFont="1" applyFill="1" applyBorder="1" applyAlignment="1">
      <alignment horizontal="center" vertical="center" wrapText="1"/>
    </xf>
    <xf numFmtId="0" fontId="17" fillId="3" borderId="17" xfId="13" applyFont="1" applyFill="1" applyBorder="1" applyAlignment="1">
      <alignment horizontal="center" vertical="center" wrapText="1"/>
    </xf>
    <xf numFmtId="0" fontId="17" fillId="3" borderId="18" xfId="13" applyFont="1" applyFill="1" applyBorder="1" applyAlignment="1">
      <alignment horizontal="center" vertical="center" wrapText="1"/>
    </xf>
    <xf numFmtId="0" fontId="17" fillId="3" borderId="16" xfId="13" applyFont="1" applyFill="1" applyBorder="1" applyAlignment="1">
      <alignment horizontal="center" vertical="center" wrapText="1"/>
    </xf>
    <xf numFmtId="0" fontId="18" fillId="0" borderId="0" xfId="8" applyFont="1" applyAlignment="1">
      <alignment vertical="center"/>
    </xf>
    <xf numFmtId="0" fontId="20" fillId="0" borderId="0" xfId="9" applyFont="1" applyAlignment="1">
      <alignment vertical="center" wrapText="1"/>
    </xf>
    <xf numFmtId="0" fontId="10" fillId="2" borderId="3" xfId="13" applyFont="1" applyFill="1" applyBorder="1" applyAlignment="1">
      <alignment horizontal="center" vertical="center" textRotation="90" wrapText="1"/>
    </xf>
    <xf numFmtId="0" fontId="10" fillId="2" borderId="9" xfId="13" applyFont="1" applyFill="1" applyBorder="1" applyAlignment="1">
      <alignment horizontal="center" vertical="center" textRotation="90" wrapText="1"/>
    </xf>
    <xf numFmtId="0" fontId="10" fillId="2" borderId="13" xfId="13" applyFont="1" applyFill="1" applyBorder="1" applyAlignment="1">
      <alignment horizontal="center" vertical="center" textRotation="90" wrapText="1"/>
    </xf>
    <xf numFmtId="0" fontId="10" fillId="0" borderId="4" xfId="13" applyFont="1" applyBorder="1" applyAlignment="1">
      <alignment horizontal="center" vertical="center" wrapText="1"/>
    </xf>
    <xf numFmtId="0" fontId="10" fillId="0" borderId="5" xfId="13" applyFont="1" applyBorder="1" applyAlignment="1">
      <alignment horizontal="center" vertical="center" wrapText="1"/>
    </xf>
    <xf numFmtId="0" fontId="10" fillId="2" borderId="7" xfId="13" applyFont="1" applyFill="1" applyBorder="1" applyAlignment="1">
      <alignment horizontal="center" vertical="center" wrapText="1"/>
    </xf>
    <xf numFmtId="0" fontId="10" fillId="2" borderId="8" xfId="13" applyFont="1" applyFill="1" applyBorder="1" applyAlignment="1">
      <alignment horizontal="center" vertical="center" wrapText="1"/>
    </xf>
    <xf numFmtId="0" fontId="19" fillId="0" borderId="0" xfId="9" applyFont="1" applyAlignment="1">
      <alignment horizontal="center" wrapText="1"/>
    </xf>
    <xf numFmtId="0" fontId="21" fillId="0" borderId="0" xfId="8" applyFont="1" applyAlignment="1">
      <alignment horizontal="center" vertical="center"/>
    </xf>
  </cellXfs>
  <cellStyles count="14">
    <cellStyle name="Excel Built-in Normal" xfId="6" xr:uid="{4709CB42-3EA9-4A69-8F7F-439B8FDD413E}"/>
    <cellStyle name="Звичайний" xfId="0" builtinId="0"/>
    <cellStyle name="Звичайний 2" xfId="12" xr:uid="{70A83DE4-FB44-4DE5-8CAB-EAC229F681C4}"/>
    <cellStyle name="Звичайний 3" xfId="2" xr:uid="{00000000-0005-0000-0000-000000000000}"/>
    <cellStyle name="Звичайний 3 2" xfId="10" xr:uid="{0353952D-EA35-4FCB-A88E-6CD9D9E8E9FD}"/>
    <cellStyle name="Обычный 2" xfId="3" xr:uid="{00000000-0005-0000-0000-000002000000}"/>
    <cellStyle name="Обычный 2 2 2" xfId="4" xr:uid="{00000000-0005-0000-0000-000003000000}"/>
    <cellStyle name="Обычный 2 2 2 2 2" xfId="8" xr:uid="{F98D4AD0-0915-49CD-841C-C165B36B4782}"/>
    <cellStyle name="Обычный 3" xfId="7" xr:uid="{16465D4F-0F26-49EF-A64B-93BDF0337755}"/>
    <cellStyle name="Обычный 3 2" xfId="13" xr:uid="{594DC2C9-DBD1-41E8-81B6-472E0389C01E}"/>
    <cellStyle name="Обычный 3 3" xfId="11" xr:uid="{66ACE585-B96B-45DF-B899-D39A2E97CC8F}"/>
    <cellStyle name="Обычный 3 4" xfId="1" xr:uid="{00000000-0005-0000-0000-000004000000}"/>
    <cellStyle name="Обычный 5 3 2" xfId="9" xr:uid="{4E69D2A8-E259-4970-852A-AC68F2D24CBD}"/>
    <cellStyle name="Финансовый 2" xfId="5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4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devinua-my.sharepoint.com/Users/HPavilion/AppData/Roaming/Microsoft/Excel/&#1047;&#1072;&#1103;&#1074;&#1082;&#1072;%20&#1088;&#1086;&#1079;&#1088;&#1072;&#1093;&#1091;&#1085;&#1086;&#1082;%20(&#1054;&#1055;&#1051;&#1040;&#1058;&#1048;)%20(version%201)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devinua-my.sharepoint.com/Users/admin/Desktop/&#1088;&#1091;&#1089;&#1090;&#1072;&#1084;/Documents%20and%20Settings/Admin/Application%20Data/Perfect%20Design/PipingForma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\qBox\Documents%20and%20Settings\sergey-rus\My%20Documents\&#1050;&#1072;&#1090;&#1072;&#1083;&#1086;&#1075;&#1080;%20&#1080;%20&#1087;&#1088;&#1072;&#1081;&#1089;&#1099;\YORK\Programs\&#1058;&#1077;&#1087;&#1083;&#1086;-&#1074;&#1086;&#1079;&#1076;.%20&#1088;&#1072;&#1089;&#1095;&#1077;&#1090;\&#1058;&#1077;&#1087;&#1083;&#1086;-&#1074;&#1086;&#1079;&#1076;&#1091;&#1096;&#1085;&#1099;&#1081;%20&#1088;&#1072;&#1089;&#1095;&#1077;&#109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devinua-my.sharepoint.com/Users/Babich_D/AppData/Local/Temp/file:/vsei.com.ua/dfs/Users/User/Downloads/&#1087;&#1088;&#1080;&#1089;&#1090;&#1088;&#1086;&#1081;&#1082;&#107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розрах Валя"/>
      <sheetName val="Техстандарт"/>
      <sheetName val="Модуль"/>
      <sheetName val="Sheet1 (2)"/>
      <sheetName val="Sheet1 (3)"/>
      <sheetName val="Перероблена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contents"/>
      <sheetName val="contentsdata"/>
      <sheetName val="quotation"/>
      <sheetName val="control"/>
      <sheetName val="control_form"/>
      <sheetName val="configuration"/>
      <sheetName val="configuration_form"/>
      <sheetName val="productinfo_form"/>
      <sheetName val="productinfo"/>
      <sheetName val="pipingdesign_image"/>
      <sheetName val="pipingdesign"/>
      <sheetName val="pipingdesigndata"/>
      <sheetName val="electrical"/>
      <sheetName val="electrical2"/>
      <sheetName val="summarylist"/>
      <sheetName val="summary"/>
      <sheetName val="summary_field"/>
      <sheetName val="summarydata"/>
      <sheetName val="productfeatures"/>
      <sheetName val="memo"/>
      <sheetName val="Setting"/>
      <sheetName val="contents-1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Экспликация"/>
      <sheetName val="Фанкойлы"/>
      <sheetName val="Стены"/>
      <sheetName val="Шторы"/>
    </sheetNames>
    <sheetDataSet>
      <sheetData sheetId="0" refreshError="1"/>
      <sheetData sheetId="1" refreshError="1"/>
      <sheetData sheetId="2" refreshError="1">
        <row r="18">
          <cell r="H18">
            <v>1.218</v>
          </cell>
        </row>
      </sheetData>
      <sheetData sheetId="3" refreshError="1">
        <row r="7">
          <cell r="F7">
            <v>1</v>
          </cell>
        </row>
        <row r="18">
          <cell r="F18">
            <v>2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материал"/>
      <sheetName val="коробка"/>
    </sheetNames>
    <sheetDataSet>
      <sheetData sheetId="0">
        <row r="1">
          <cell r="A1" t="str">
            <v>м</v>
          </cell>
          <cell r="C1" t="str">
            <v>цена</v>
          </cell>
        </row>
        <row r="2">
          <cell r="A2" t="str">
            <v>J-профиль 4м</v>
          </cell>
          <cell r="C2">
            <v>150.54</v>
          </cell>
        </row>
        <row r="3">
          <cell r="A3" t="str">
            <v>U-блок 400х200х500</v>
          </cell>
          <cell r="C3">
            <v>105</v>
          </cell>
        </row>
        <row r="4">
          <cell r="A4" t="str">
            <v>Акваизол (10кг)</v>
          </cell>
          <cell r="C4">
            <v>420</v>
          </cell>
        </row>
        <row r="5">
          <cell r="A5" t="str">
            <v>Анкера</v>
          </cell>
          <cell r="C5">
            <v>3.11</v>
          </cell>
        </row>
        <row r="6">
          <cell r="A6" t="str">
            <v>Арматура ф10А400</v>
          </cell>
          <cell r="C6">
            <v>21320</v>
          </cell>
        </row>
        <row r="7">
          <cell r="A7" t="str">
            <v>Арматура ф12А400</v>
          </cell>
          <cell r="C7">
            <v>21065</v>
          </cell>
        </row>
        <row r="8">
          <cell r="A8" t="str">
            <v>Арматура ф6А240</v>
          </cell>
          <cell r="C8">
            <v>17390</v>
          </cell>
        </row>
        <row r="9">
          <cell r="A9" t="str">
            <v>Аэратор</v>
          </cell>
          <cell r="C9">
            <v>276</v>
          </cell>
        </row>
        <row r="10">
          <cell r="A10" t="str">
            <v>БАЗАЛЬТОВАЯ ВАТА ТЕХНОНИКОЛЬ МАТ ТЕПЛОРОЛЛ 100 мм</v>
          </cell>
          <cell r="C10">
            <v>68</v>
          </cell>
        </row>
        <row r="11">
          <cell r="A11" t="str">
            <v>Бетон В15 П4</v>
          </cell>
          <cell r="C11">
            <v>1505</v>
          </cell>
        </row>
        <row r="12">
          <cell r="A12" t="str">
            <v>Бетон В7,5 П4</v>
          </cell>
          <cell r="C12">
            <v>1270</v>
          </cell>
        </row>
        <row r="13">
          <cell r="A13" t="str">
            <v>Бетонасос</v>
          </cell>
          <cell r="C13">
            <v>2300</v>
          </cell>
        </row>
        <row r="14">
          <cell r="A14" t="str">
            <v>Брус 100х100</v>
          </cell>
          <cell r="C14">
            <v>3500</v>
          </cell>
        </row>
        <row r="15">
          <cell r="A15" t="str">
            <v>Брус 100х150</v>
          </cell>
          <cell r="C15">
            <v>3500</v>
          </cell>
        </row>
        <row r="16">
          <cell r="A16" t="str">
            <v>Брус 120х200</v>
          </cell>
          <cell r="C16">
            <v>3500</v>
          </cell>
        </row>
        <row r="17">
          <cell r="A17" t="str">
            <v>Водоприемный желоб L=3м</v>
          </cell>
          <cell r="C17">
            <v>196.13</v>
          </cell>
        </row>
        <row r="18">
          <cell r="A18" t="str">
            <v>Водосточная воронка</v>
          </cell>
          <cell r="C18">
            <v>140.09</v>
          </cell>
        </row>
        <row r="19">
          <cell r="A19" t="str">
            <v>Водосточная труба L=3м</v>
          </cell>
          <cell r="C19">
            <v>224.2</v>
          </cell>
        </row>
        <row r="20">
          <cell r="A20" t="str">
            <v>Входная группа</v>
          </cell>
          <cell r="C20">
            <v>4950</v>
          </cell>
        </row>
        <row r="21">
          <cell r="A21" t="str">
            <v>Газобетон</v>
          </cell>
          <cell r="C21">
            <v>1250</v>
          </cell>
        </row>
        <row r="22">
          <cell r="A22" t="str">
            <v>Гайка М16</v>
          </cell>
          <cell r="C22">
            <v>1.98</v>
          </cell>
        </row>
        <row r="23">
          <cell r="A23" t="str">
            <v>Гвозди</v>
          </cell>
          <cell r="C23">
            <v>44</v>
          </cell>
        </row>
        <row r="24">
          <cell r="A24" t="str">
            <v>Гвозди , 25мм</v>
          </cell>
          <cell r="C24">
            <v>55</v>
          </cell>
        </row>
        <row r="25">
          <cell r="A25" t="str">
            <v>Герметик</v>
          </cell>
          <cell r="C25">
            <v>198</v>
          </cell>
        </row>
        <row r="26">
          <cell r="A26" t="str">
            <v>Грунтовка ГФ-021</v>
          </cell>
          <cell r="C26">
            <v>60.96</v>
          </cell>
        </row>
        <row r="27">
          <cell r="A27" t="str">
            <v>Грунтовка СТ-17</v>
          </cell>
          <cell r="C27">
            <v>21</v>
          </cell>
        </row>
        <row r="28">
          <cell r="A28" t="str">
            <v>Дверные блоки</v>
          </cell>
          <cell r="C28">
            <v>9550</v>
          </cell>
        </row>
        <row r="29">
          <cell r="A29" t="str">
            <v>Доска 30х130</v>
          </cell>
          <cell r="C29">
            <v>3500</v>
          </cell>
        </row>
        <row r="30">
          <cell r="A30" t="str">
            <v>Доска 50х150</v>
          </cell>
          <cell r="C30">
            <v>3500</v>
          </cell>
        </row>
        <row r="31">
          <cell r="A31" t="str">
            <v>Доска 50х200</v>
          </cell>
          <cell r="C31">
            <v>3500</v>
          </cell>
        </row>
        <row r="32">
          <cell r="A32" t="str">
            <v xml:space="preserve">Капельник Карнизный Словак ,45мм </v>
          </cell>
          <cell r="C32">
            <v>25</v>
          </cell>
        </row>
        <row r="33">
          <cell r="A33" t="str">
            <v>Клей для газоблока Полирем Скк - 151</v>
          </cell>
          <cell r="C33">
            <v>2.1</v>
          </cell>
        </row>
        <row r="34">
          <cell r="A34" t="str">
            <v>Клей СТ-83</v>
          </cell>
          <cell r="C34">
            <v>8.36</v>
          </cell>
        </row>
        <row r="35">
          <cell r="A35" t="str">
            <v>Колено 45 град</v>
          </cell>
          <cell r="C35">
            <v>70.040000000000006</v>
          </cell>
        </row>
        <row r="36">
          <cell r="A36" t="str">
            <v>Контрейка 50х30</v>
          </cell>
          <cell r="C36">
            <v>10150</v>
          </cell>
        </row>
        <row r="37">
          <cell r="A37" t="str">
            <v>Крепление водосточной трубы</v>
          </cell>
          <cell r="C37">
            <v>28.02</v>
          </cell>
        </row>
        <row r="38">
          <cell r="A38" t="str">
            <v>Кронштейн желоба</v>
          </cell>
          <cell r="C38">
            <v>55.58</v>
          </cell>
        </row>
        <row r="39">
          <cell r="A39" t="str">
            <v>Круг отрезной 230 мм</v>
          </cell>
          <cell r="C39">
            <v>33</v>
          </cell>
        </row>
        <row r="40">
          <cell r="A40" t="str">
            <v>Лента клеющая К2</v>
          </cell>
          <cell r="C40">
            <v>7</v>
          </cell>
        </row>
        <row r="41">
          <cell r="A41" t="str">
            <v>Лист 5</v>
          </cell>
          <cell r="C41">
            <v>23655</v>
          </cell>
        </row>
        <row r="42">
          <cell r="A42" t="str">
            <v>Огнеобиозащита Тамак-3Н для древесины</v>
          </cell>
          <cell r="C42">
            <v>17.399999999999999</v>
          </cell>
        </row>
        <row r="43">
          <cell r="A43" t="str">
            <v>ОДНОСЛОЙНАЯ БИТУМНАЯ ЧЕРЕПИЦА "АКВАИЗОЛ" АКЦЕНТ</v>
          </cell>
          <cell r="C43">
            <v>149</v>
          </cell>
        </row>
        <row r="44">
          <cell r="A44" t="str">
            <v>Оконные блоки</v>
          </cell>
          <cell r="C44">
            <v>2800</v>
          </cell>
        </row>
        <row r="45">
          <cell r="A45" t="str">
            <v xml:space="preserve">ОСБ Европа влагостойкий 10мм </v>
          </cell>
          <cell r="C45">
            <v>265</v>
          </cell>
        </row>
        <row r="46">
          <cell r="A46" t="str">
            <v>Отвод водосточной трубы</v>
          </cell>
          <cell r="C46">
            <v>70.040000000000006</v>
          </cell>
        </row>
        <row r="47">
          <cell r="A47" t="str">
            <v>Отвод ф110</v>
          </cell>
          <cell r="C47">
            <v>41.5</v>
          </cell>
        </row>
        <row r="48">
          <cell r="A48" t="str">
            <v>Отвод ф110 *45</v>
          </cell>
        </row>
        <row r="49">
          <cell r="A49" t="str">
            <v>Панель софит перфорированная 4х0,31м белая</v>
          </cell>
          <cell r="C49">
            <v>320.64</v>
          </cell>
        </row>
        <row r="50">
          <cell r="A50" t="str">
            <v>Пена монтажная</v>
          </cell>
          <cell r="C50">
            <v>185</v>
          </cell>
        </row>
        <row r="51">
          <cell r="A51" t="str">
            <v>Пиломатериалы</v>
          </cell>
          <cell r="C51">
            <v>3200</v>
          </cell>
        </row>
        <row r="52">
          <cell r="A52" t="str">
            <v>Пленка гидробаръер</v>
          </cell>
          <cell r="C52">
            <v>720</v>
          </cell>
        </row>
        <row r="53">
          <cell r="A53" t="str">
            <v xml:space="preserve">Пленка паробаръер </v>
          </cell>
          <cell r="C53">
            <v>11.8</v>
          </cell>
        </row>
        <row r="54">
          <cell r="A54" t="str">
            <v>Пневмотрамбовка</v>
          </cell>
          <cell r="C54">
            <v>87.5</v>
          </cell>
        </row>
        <row r="55">
          <cell r="A55" t="str">
            <v>Подкладочный ковер ХММ 15м</v>
          </cell>
          <cell r="C55">
            <v>508</v>
          </cell>
        </row>
        <row r="56">
          <cell r="A56" t="str">
            <v>Праймер</v>
          </cell>
          <cell r="C56">
            <v>42</v>
          </cell>
        </row>
        <row r="57">
          <cell r="A57" t="str">
            <v>Проволока</v>
          </cell>
          <cell r="C57">
            <v>63.52</v>
          </cell>
        </row>
        <row r="58">
          <cell r="A58" t="str">
            <v>Проволока вязальная</v>
          </cell>
          <cell r="C58">
            <v>63.52</v>
          </cell>
        </row>
        <row r="59">
          <cell r="A59" t="str">
            <v>Работа крана</v>
          </cell>
          <cell r="C59">
            <v>875</v>
          </cell>
        </row>
        <row r="60">
          <cell r="A60" t="str">
            <v>Резьба М16</v>
          </cell>
          <cell r="C60">
            <v>72</v>
          </cell>
        </row>
        <row r="61">
          <cell r="A61" t="str">
            <v>Рейка 50х100</v>
          </cell>
          <cell r="C61">
            <v>10150</v>
          </cell>
        </row>
        <row r="62">
          <cell r="A62" t="str">
            <v xml:space="preserve">Рубероид РКП 350 </v>
          </cell>
          <cell r="C62">
            <v>9</v>
          </cell>
        </row>
        <row r="63">
          <cell r="A63" t="str">
            <v xml:space="preserve">Саморез </v>
          </cell>
          <cell r="C63">
            <v>0.15</v>
          </cell>
        </row>
        <row r="64">
          <cell r="A64" t="str">
            <v>Саморез по дереву 75</v>
          </cell>
          <cell r="C64">
            <v>0.42</v>
          </cell>
        </row>
        <row r="65">
          <cell r="A65" t="str">
            <v>Теплоизоляция ф110</v>
          </cell>
        </row>
        <row r="66">
          <cell r="A66" t="str">
            <v>Теплоизоляция ф50</v>
          </cell>
        </row>
        <row r="67">
          <cell r="A67" t="str">
            <v>Тройник 110х110х100 90град</v>
          </cell>
        </row>
        <row r="68">
          <cell r="A68" t="str">
            <v>Тройник 110х110х50 45град</v>
          </cell>
        </row>
        <row r="69">
          <cell r="A69" t="str">
            <v>Труба ф110 L=0,5м</v>
          </cell>
        </row>
        <row r="70">
          <cell r="A70" t="str">
            <v>Труба ф110 L=1м</v>
          </cell>
        </row>
        <row r="71">
          <cell r="A71" t="str">
            <v>Труба ф110 L=2м</v>
          </cell>
        </row>
        <row r="72">
          <cell r="A72" t="str">
            <v>Труба ф160 L=1м</v>
          </cell>
          <cell r="C72">
            <v>149.1</v>
          </cell>
        </row>
        <row r="73">
          <cell r="A73" t="str">
            <v>Труба ф50 L=0,5м</v>
          </cell>
        </row>
        <row r="74">
          <cell r="A74" t="str">
            <v>Труба ф50 L=1м</v>
          </cell>
        </row>
        <row r="75">
          <cell r="A75" t="str">
            <v>Труба ф50 L=2м</v>
          </cell>
        </row>
        <row r="76">
          <cell r="A76" t="str">
            <v>Уайт-спирит</v>
          </cell>
          <cell r="C76">
            <v>48</v>
          </cell>
        </row>
        <row r="77">
          <cell r="A77" t="str">
            <v>Угол желоба</v>
          </cell>
          <cell r="C77">
            <v>130.24</v>
          </cell>
        </row>
        <row r="78">
          <cell r="A78" t="str">
            <v>Шайба М16 по дереву</v>
          </cell>
          <cell r="C78">
            <v>5.4</v>
          </cell>
        </row>
        <row r="79">
          <cell r="A79" t="str">
            <v>Швеллер 18П</v>
          </cell>
          <cell r="C79">
            <v>25180</v>
          </cell>
        </row>
        <row r="80">
          <cell r="A80" t="str">
            <v>Швеллер 22П</v>
          </cell>
          <cell r="C80">
            <v>35530</v>
          </cell>
        </row>
        <row r="81">
          <cell r="A81" t="str">
            <v>Щебень</v>
          </cell>
          <cell r="C81">
            <v>450</v>
          </cell>
        </row>
        <row r="82">
          <cell r="A82" t="str">
            <v>Электроды</v>
          </cell>
          <cell r="C82">
            <v>48.62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Тема &quot;Office 2013 – 2022&quot;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F55275-C69D-46C5-9607-474D41E23670}">
  <sheetPr>
    <tabColor rgb="FF92D050"/>
  </sheetPr>
  <dimension ref="A1:L17"/>
  <sheetViews>
    <sheetView tabSelected="1" zoomScale="85" zoomScaleNormal="85" zoomScaleSheetLayoutView="100" workbookViewId="0">
      <selection activeCell="B29" sqref="B29"/>
    </sheetView>
  </sheetViews>
  <sheetFormatPr defaultColWidth="9.21875" defaultRowHeight="14.4" x14ac:dyDescent="0.3"/>
  <cols>
    <col min="1" max="1" width="4.21875" style="2" customWidth="1"/>
    <col min="2" max="2" width="88.33203125" style="2" customWidth="1"/>
    <col min="3" max="3" width="7.21875" style="15" customWidth="1"/>
    <col min="4" max="4" width="10" style="15" customWidth="1"/>
    <col min="5" max="5" width="11.77734375" style="2" customWidth="1"/>
    <col min="6" max="6" width="14.6640625" style="2" customWidth="1"/>
    <col min="7" max="7" width="8.44140625" style="16" customWidth="1"/>
    <col min="8" max="16384" width="9.21875" style="2"/>
  </cols>
  <sheetData>
    <row r="1" spans="1:12" s="40" customFormat="1" ht="21" x14ac:dyDescent="0.35">
      <c r="B1" s="49" t="s">
        <v>21</v>
      </c>
      <c r="C1" s="49"/>
      <c r="D1" s="49"/>
      <c r="E1" s="49"/>
      <c r="F1" s="49"/>
      <c r="G1" s="41"/>
      <c r="H1" s="41"/>
      <c r="I1" s="41"/>
      <c r="J1" s="41"/>
      <c r="K1" s="41"/>
      <c r="L1" s="41"/>
    </row>
    <row r="2" spans="1:12" s="40" customFormat="1" ht="19.2" customHeight="1" x14ac:dyDescent="0.3">
      <c r="A2" s="50" t="s">
        <v>22</v>
      </c>
      <c r="B2" s="50"/>
      <c r="C2" s="50"/>
      <c r="D2" s="50"/>
      <c r="E2" s="50"/>
      <c r="F2" s="50"/>
      <c r="G2" s="41"/>
      <c r="H2" s="41"/>
      <c r="I2" s="41"/>
      <c r="J2" s="41"/>
      <c r="K2" s="41"/>
      <c r="L2" s="41"/>
    </row>
    <row r="3" spans="1:12" ht="15" thickBot="1" x14ac:dyDescent="0.35"/>
    <row r="4" spans="1:12" ht="53.55" customHeight="1" thickBot="1" x14ac:dyDescent="0.35">
      <c r="A4" s="39" t="s">
        <v>20</v>
      </c>
      <c r="B4" s="35" t="s">
        <v>0</v>
      </c>
      <c r="C4" s="36" t="s">
        <v>1</v>
      </c>
      <c r="D4" s="37" t="s">
        <v>2</v>
      </c>
      <c r="E4" s="37" t="s">
        <v>18</v>
      </c>
      <c r="F4" s="38" t="s">
        <v>19</v>
      </c>
      <c r="G4" s="1"/>
    </row>
    <row r="5" spans="1:12" x14ac:dyDescent="0.3">
      <c r="A5" s="3"/>
      <c r="B5" s="4"/>
      <c r="C5" s="27"/>
      <c r="D5" s="45" t="s">
        <v>3</v>
      </c>
      <c r="E5" s="45"/>
      <c r="F5" s="46"/>
      <c r="G5" s="5"/>
    </row>
    <row r="6" spans="1:12" x14ac:dyDescent="0.3">
      <c r="A6" s="6"/>
      <c r="B6" s="7" t="s">
        <v>14</v>
      </c>
      <c r="C6" s="47"/>
      <c r="D6" s="47"/>
      <c r="E6" s="47"/>
      <c r="F6" s="48"/>
      <c r="G6" s="5"/>
    </row>
    <row r="7" spans="1:12" x14ac:dyDescent="0.25">
      <c r="A7" s="8">
        <v>1</v>
      </c>
      <c r="B7" s="9" t="s">
        <v>4</v>
      </c>
      <c r="C7" s="28" t="s">
        <v>5</v>
      </c>
      <c r="D7" s="10">
        <v>3</v>
      </c>
      <c r="E7" s="17">
        <v>2084</v>
      </c>
      <c r="F7" s="23">
        <f>D7*E7</f>
        <v>6252</v>
      </c>
      <c r="G7" s="11"/>
    </row>
    <row r="8" spans="1:12" x14ac:dyDescent="0.3">
      <c r="A8" s="8">
        <v>2</v>
      </c>
      <c r="B8" s="9" t="s">
        <v>6</v>
      </c>
      <c r="C8" s="28" t="s">
        <v>7</v>
      </c>
      <c r="D8" s="12">
        <v>119.5</v>
      </c>
      <c r="E8" s="17">
        <v>167</v>
      </c>
      <c r="F8" s="23">
        <f>D8*E8</f>
        <v>19956.5</v>
      </c>
      <c r="G8" s="11"/>
    </row>
    <row r="9" spans="1:12" x14ac:dyDescent="0.3">
      <c r="A9" s="8">
        <v>3</v>
      </c>
      <c r="B9" s="9" t="s">
        <v>9</v>
      </c>
      <c r="C9" s="28" t="s">
        <v>7</v>
      </c>
      <c r="D9" s="13">
        <v>119.5</v>
      </c>
      <c r="E9" s="17">
        <v>342</v>
      </c>
      <c r="F9" s="23">
        <f>D9*E9</f>
        <v>40869</v>
      </c>
      <c r="G9" s="11"/>
    </row>
    <row r="10" spans="1:12" ht="16.05" customHeight="1" x14ac:dyDescent="0.3">
      <c r="A10" s="8">
        <v>4</v>
      </c>
      <c r="B10" s="9" t="s">
        <v>10</v>
      </c>
      <c r="C10" s="28" t="s">
        <v>8</v>
      </c>
      <c r="D10" s="13">
        <v>126.05</v>
      </c>
      <c r="E10" s="17">
        <v>100</v>
      </c>
      <c r="F10" s="23">
        <f>D10*E10</f>
        <v>12605</v>
      </c>
      <c r="G10" s="11"/>
    </row>
    <row r="11" spans="1:12" ht="42" customHeight="1" x14ac:dyDescent="0.3">
      <c r="A11" s="6"/>
      <c r="B11" s="7" t="s">
        <v>15</v>
      </c>
      <c r="C11" s="21"/>
      <c r="D11" s="21"/>
      <c r="E11" s="21"/>
      <c r="F11" s="22"/>
      <c r="G11" s="11"/>
    </row>
    <row r="12" spans="1:12" x14ac:dyDescent="0.25">
      <c r="A12" s="8">
        <v>1</v>
      </c>
      <c r="B12" s="9" t="s">
        <v>4</v>
      </c>
      <c r="C12" s="28" t="s">
        <v>5</v>
      </c>
      <c r="D12" s="10">
        <v>3</v>
      </c>
      <c r="E12" s="18">
        <f>E7</f>
        <v>2084</v>
      </c>
      <c r="F12" s="23">
        <f>D12*E12</f>
        <v>6252</v>
      </c>
      <c r="G12" s="11"/>
    </row>
    <row r="13" spans="1:12" x14ac:dyDescent="0.3">
      <c r="A13" s="8">
        <v>2</v>
      </c>
      <c r="B13" s="9" t="s">
        <v>11</v>
      </c>
      <c r="C13" s="28" t="s">
        <v>7</v>
      </c>
      <c r="D13" s="13">
        <v>95.78</v>
      </c>
      <c r="E13" s="19">
        <v>375</v>
      </c>
      <c r="F13" s="23">
        <f>D13*E13</f>
        <v>35917.5</v>
      </c>
      <c r="G13" s="11"/>
    </row>
    <row r="14" spans="1:12" ht="27" thickBot="1" x14ac:dyDescent="0.35">
      <c r="A14" s="8">
        <v>3</v>
      </c>
      <c r="B14" s="9" t="s">
        <v>12</v>
      </c>
      <c r="C14" s="28" t="s">
        <v>7</v>
      </c>
      <c r="D14" s="13">
        <v>95.78</v>
      </c>
      <c r="E14" s="17">
        <v>342</v>
      </c>
      <c r="F14" s="23">
        <f>D14*E14</f>
        <v>32756.760000000002</v>
      </c>
      <c r="G14" s="11"/>
    </row>
    <row r="15" spans="1:12" x14ac:dyDescent="0.3">
      <c r="A15" s="42"/>
      <c r="B15" s="32" t="s">
        <v>16</v>
      </c>
      <c r="C15" s="29"/>
      <c r="D15" s="20"/>
      <c r="E15" s="20"/>
      <c r="F15" s="24">
        <f>SUM(F7:F14)</f>
        <v>154608.76</v>
      </c>
      <c r="G15" s="5"/>
    </row>
    <row r="16" spans="1:12" x14ac:dyDescent="0.3">
      <c r="A16" s="43"/>
      <c r="B16" s="33" t="s">
        <v>17</v>
      </c>
      <c r="C16" s="30"/>
      <c r="D16" s="14"/>
      <c r="E16" s="14"/>
      <c r="F16" s="24">
        <f>F15*0.2</f>
        <v>30921.752000000004</v>
      </c>
      <c r="G16" s="5"/>
    </row>
    <row r="17" spans="1:7" ht="15" thickBot="1" x14ac:dyDescent="0.3">
      <c r="A17" s="44"/>
      <c r="B17" s="34" t="s">
        <v>13</v>
      </c>
      <c r="C17" s="31"/>
      <c r="D17" s="25"/>
      <c r="E17" s="25"/>
      <c r="F17" s="26">
        <f>F15+F16</f>
        <v>185530.51200000002</v>
      </c>
      <c r="G17" s="5"/>
    </row>
  </sheetData>
  <mergeCells count="5">
    <mergeCell ref="A15:A17"/>
    <mergeCell ref="D5:F5"/>
    <mergeCell ref="C6:F6"/>
    <mergeCell ref="B1:F1"/>
    <mergeCell ref="A2:F2"/>
  </mergeCells>
  <printOptions horizontalCentered="1"/>
  <pageMargins left="0.19685039370078741" right="0.19685039370078741" top="0.19685039370078741" bottom="0.19685039370078741" header="0.31496062992125984" footer="0.31496062992125984"/>
  <pageSetup paperSize="9" scale="66" fitToHeight="2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f2061e5-d3d5-4a1c-a34d-e549926875d7">
      <Terms xmlns="http://schemas.microsoft.com/office/infopath/2007/PartnerControls"/>
    </lcf76f155ced4ddcb4097134ff3c332f>
    <TaxCatchAll xmlns="0dff5752-ff18-4084-8703-f6de6e7b121a" xsi:nil="true"/>
    <_x0412__x0440__x0435__x043c__x044f_ xmlns="1f2061e5-d3d5-4a1c-a34d-e549926875d7" xsi:nil="true"/>
    <_x0070_nj6 xmlns="1f2061e5-d3d5-4a1c-a34d-e549926875d7">
      <UserInfo>
        <DisplayName/>
        <AccountId xsi:nil="true"/>
        <AccountType/>
      </UserInfo>
    </_x0070_nj6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DFEDEDF2713684DBB562DF635CA7492" ma:contentTypeVersion="21" ma:contentTypeDescription="Create a new document." ma:contentTypeScope="" ma:versionID="f12ab60b318c5dedbd22ab7a16a5d232">
  <xsd:schema xmlns:xsd="http://www.w3.org/2001/XMLSchema" xmlns:xs="http://www.w3.org/2001/XMLSchema" xmlns:p="http://schemas.microsoft.com/office/2006/metadata/properties" xmlns:ns2="0dff5752-ff18-4084-8703-f6de6e7b121a" xmlns:ns3="1f2061e5-d3d5-4a1c-a34d-e549926875d7" targetNamespace="http://schemas.microsoft.com/office/2006/metadata/properties" ma:root="true" ma:fieldsID="9300b7acb57a4c827531ad90155eb23b" ns2:_="" ns3:_="">
    <xsd:import namespace="0dff5752-ff18-4084-8703-f6de6e7b121a"/>
    <xsd:import namespace="1f2061e5-d3d5-4a1c-a34d-e549926875d7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_x0070_nj6" minOccurs="0"/>
                <xsd:element ref="ns3:MediaLengthInSeconds" minOccurs="0"/>
                <xsd:element ref="ns3:_x0412__x0440__x0435__x043c__x044f_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ff5752-ff18-4084-8703-f6de6e7b121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9f3c92d3-1a02-4e10-b274-3ee6a5496162}" ma:internalName="TaxCatchAll" ma:showField="CatchAllData" ma:web="0dff5752-ff18-4084-8703-f6de6e7b121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2061e5-d3d5-4a1c-a34d-e549926875d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x0070_nj6" ma:index="20" nillable="true" ma:displayName="Пользователь или группа" ma:list="UserInfo" ma:internalName="_x0070_nj6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_x0412__x0440__x0435__x043c__x044f_" ma:index="22" nillable="true" ma:displayName="Время" ma:format="DateTime" ma:internalName="_x0412__x0440__x0435__x043c__x044f_">
      <xsd:simpleType>
        <xsd:restriction base="dms:DateTime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97b73211-cf8d-4983-b232-52e3632570d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8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98372C3-B74A-4D42-BDDC-A0F9CE9726B1}">
  <ds:schemaRefs>
    <ds:schemaRef ds:uri="http://schemas.openxmlformats.org/package/2006/metadata/core-properties"/>
    <ds:schemaRef ds:uri="http://purl.org/dc/dcmitype/"/>
    <ds:schemaRef ds:uri="http://purl.org/dc/terms/"/>
    <ds:schemaRef ds:uri="http://www.w3.org/XML/1998/namespace"/>
    <ds:schemaRef ds:uri="http://schemas.microsoft.com/office/2006/documentManagement/types"/>
    <ds:schemaRef ds:uri="0dff5752-ff18-4084-8703-f6de6e7b121a"/>
    <ds:schemaRef ds:uri="http://schemas.microsoft.com/office/2006/metadata/properties"/>
    <ds:schemaRef ds:uri="http://schemas.microsoft.com/office/infopath/2007/PartnerControls"/>
    <ds:schemaRef ds:uri="1f2061e5-d3d5-4a1c-a34d-e549926875d7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21522356-2D2A-4FCA-969C-3ABA10B9581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637B19A-7D4F-40CD-A14A-879437EA368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dff5752-ff18-4084-8703-f6de6e7b121a"/>
    <ds:schemaRef ds:uri="1f2061e5-d3d5-4a1c-a34d-e549926875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ВС497-3 Арсенальна М-ДЦ</vt:lpstr>
      <vt:lpstr>'ВС497-3 Арсенальна М-ДЦ'!Область_друку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Богдан Подлипский</dc:creator>
  <cp:keywords/>
  <dc:description/>
  <cp:lastModifiedBy>Aleksandr Alekseichenko</cp:lastModifiedBy>
  <cp:revision/>
  <cp:lastPrinted>2026-04-24T12:04:15Z</cp:lastPrinted>
  <dcterms:created xsi:type="dcterms:W3CDTF">2025-03-10T14:35:38Z</dcterms:created>
  <dcterms:modified xsi:type="dcterms:W3CDTF">2026-06-04T12:02:00Z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0x0101007DFEDEDF2713684DBB562DF635CA7492</vt:lpwstr>
  </property>
  <property fmtid="{D5CDD505-2E9C-101B-9397-08002B2CF9AE}" pid="3" name="MediaServiceImageTags">
    <vt:lpwstr/>
  </property>
</Properties>
</file>