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Vika\Desktop\ТЕНДЕРИ\МЕРЕЖІ\ЕТР\"/>
    </mc:Choice>
  </mc:AlternateContent>
  <xr:revisionPtr revIDLastSave="0" documentId="13_ncr:1_{2277B403-2F62-4B96-A598-CFD1D18932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2" i="1" l="1"/>
  <c r="L380" i="1"/>
  <c r="L375" i="1"/>
  <c r="G374" i="1"/>
  <c r="G373" i="1"/>
  <c r="L372" i="1"/>
  <c r="L371" i="1"/>
  <c r="G371" i="1"/>
  <c r="L370" i="1"/>
  <c r="G370" i="1"/>
  <c r="L369" i="1"/>
  <c r="G369" i="1"/>
  <c r="L368" i="1"/>
  <c r="G368" i="1"/>
  <c r="L367" i="1"/>
  <c r="G367" i="1"/>
  <c r="L366" i="1"/>
  <c r="L365" i="1"/>
  <c r="L364" i="1"/>
  <c r="L363" i="1"/>
  <c r="L362" i="1"/>
  <c r="G362" i="1"/>
  <c r="L361" i="1"/>
  <c r="L360" i="1"/>
  <c r="L359" i="1"/>
  <c r="L358" i="1"/>
  <c r="L357" i="1"/>
  <c r="L356" i="1"/>
  <c r="G356" i="1"/>
  <c r="L355" i="1"/>
  <c r="L354" i="1"/>
  <c r="G354" i="1"/>
  <c r="L353" i="1"/>
  <c r="L352" i="1"/>
  <c r="L351" i="1"/>
  <c r="G351" i="1"/>
  <c r="L350" i="1"/>
  <c r="G350" i="1"/>
  <c r="L349" i="1"/>
  <c r="G349" i="1"/>
  <c r="L348" i="1"/>
  <c r="G348" i="1"/>
  <c r="L347" i="1"/>
  <c r="L346" i="1"/>
  <c r="G346" i="1"/>
  <c r="L345" i="1"/>
  <c r="L344" i="1"/>
  <c r="L343" i="1"/>
  <c r="L342" i="1"/>
  <c r="L341" i="1"/>
  <c r="G341" i="1"/>
  <c r="L340" i="1"/>
  <c r="G340" i="1"/>
  <c r="L339" i="1"/>
  <c r="G339" i="1"/>
  <c r="L338" i="1"/>
  <c r="G338" i="1"/>
  <c r="L337" i="1"/>
  <c r="G337" i="1"/>
  <c r="L336" i="1"/>
  <c r="G336" i="1"/>
  <c r="L335" i="1"/>
  <c r="G335" i="1"/>
  <c r="L334" i="1"/>
  <c r="G334" i="1"/>
  <c r="L333" i="1"/>
  <c r="G333" i="1"/>
  <c r="L332" i="1"/>
  <c r="G332" i="1"/>
  <c r="L331" i="1"/>
  <c r="L330" i="1"/>
  <c r="L329" i="1"/>
  <c r="G329" i="1"/>
  <c r="L328" i="1"/>
  <c r="G328" i="1"/>
  <c r="L327" i="1"/>
  <c r="G327" i="1"/>
  <c r="L326" i="1"/>
  <c r="L325" i="1"/>
  <c r="L324" i="1"/>
  <c r="G324" i="1"/>
  <c r="L323" i="1"/>
  <c r="G323" i="1"/>
  <c r="L322" i="1"/>
  <c r="G322" i="1"/>
  <c r="L321" i="1"/>
  <c r="L320" i="1"/>
  <c r="L319" i="1"/>
  <c r="L318" i="1"/>
  <c r="G318" i="1"/>
  <c r="L317" i="1"/>
  <c r="G317" i="1"/>
  <c r="L316" i="1"/>
  <c r="G316" i="1"/>
  <c r="L315" i="1"/>
  <c r="G315" i="1"/>
  <c r="L314" i="1"/>
  <c r="L313" i="1"/>
  <c r="L312" i="1"/>
  <c r="L311" i="1"/>
  <c r="G311" i="1"/>
  <c r="L310" i="1"/>
  <c r="G310" i="1"/>
  <c r="L309" i="1"/>
  <c r="G309" i="1"/>
  <c r="L306" i="1"/>
  <c r="G305" i="1"/>
  <c r="G304" i="1"/>
  <c r="L303" i="1"/>
  <c r="L302" i="1"/>
  <c r="G302" i="1"/>
  <c r="L301" i="1"/>
  <c r="G301" i="1"/>
  <c r="L300" i="1"/>
  <c r="L299" i="1"/>
  <c r="L298" i="1"/>
  <c r="L297" i="1"/>
  <c r="G297" i="1"/>
  <c r="L296" i="1"/>
  <c r="G296" i="1"/>
  <c r="L295" i="1"/>
  <c r="G295" i="1"/>
  <c r="L294" i="1"/>
  <c r="G294" i="1"/>
  <c r="L293" i="1"/>
  <c r="G293" i="1"/>
  <c r="L292" i="1"/>
  <c r="G292" i="1"/>
  <c r="L291" i="1"/>
  <c r="G291" i="1"/>
  <c r="L290" i="1"/>
  <c r="G290" i="1"/>
  <c r="L289" i="1"/>
  <c r="G289" i="1"/>
  <c r="L288" i="1"/>
  <c r="G288" i="1"/>
  <c r="L287" i="1"/>
  <c r="G287" i="1"/>
  <c r="L286" i="1"/>
  <c r="G286" i="1"/>
  <c r="L285" i="1"/>
  <c r="G285" i="1"/>
  <c r="L284" i="1"/>
  <c r="L283" i="1"/>
  <c r="L282" i="1"/>
  <c r="G282" i="1"/>
  <c r="L281" i="1"/>
  <c r="L280" i="1"/>
  <c r="G280" i="1"/>
  <c r="L279" i="1"/>
  <c r="G279" i="1"/>
  <c r="L278" i="1"/>
  <c r="G278" i="1"/>
  <c r="L277" i="1"/>
  <c r="G277" i="1"/>
  <c r="L276" i="1"/>
  <c r="G276" i="1"/>
  <c r="L275" i="1"/>
  <c r="L274" i="1"/>
  <c r="G274" i="1"/>
  <c r="L273" i="1"/>
  <c r="L272" i="1"/>
  <c r="G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G260" i="1"/>
  <c r="L259" i="1"/>
  <c r="G259" i="1"/>
  <c r="L258" i="1"/>
  <c r="G258" i="1"/>
  <c r="L257" i="1"/>
  <c r="G257" i="1"/>
  <c r="L256" i="1"/>
  <c r="L255" i="1"/>
  <c r="G255" i="1"/>
  <c r="L254" i="1"/>
  <c r="G254" i="1"/>
  <c r="L253" i="1"/>
  <c r="G253" i="1"/>
  <c r="L252" i="1"/>
  <c r="G252" i="1"/>
  <c r="L251" i="1"/>
  <c r="G251" i="1"/>
  <c r="L250" i="1"/>
  <c r="G250" i="1"/>
  <c r="L249" i="1"/>
  <c r="G249" i="1"/>
  <c r="L248" i="1"/>
  <c r="G248" i="1"/>
  <c r="L247" i="1"/>
  <c r="G247" i="1"/>
  <c r="L246" i="1"/>
  <c r="G246" i="1"/>
  <c r="L245" i="1"/>
  <c r="G245" i="1"/>
  <c r="L244" i="1"/>
  <c r="G244" i="1"/>
  <c r="L243" i="1"/>
  <c r="G243" i="1"/>
  <c r="L242" i="1"/>
  <c r="G242" i="1"/>
  <c r="L241" i="1"/>
  <c r="L240" i="1"/>
  <c r="G240" i="1"/>
  <c r="L239" i="1"/>
  <c r="G239" i="1"/>
  <c r="L238" i="1"/>
  <c r="G238" i="1"/>
  <c r="L237" i="1"/>
  <c r="L236" i="1"/>
  <c r="L235" i="1"/>
  <c r="L234" i="1"/>
  <c r="L233" i="1"/>
  <c r="L232" i="1"/>
  <c r="G232" i="1"/>
  <c r="L231" i="1"/>
  <c r="G231" i="1"/>
  <c r="L230" i="1"/>
  <c r="G230" i="1"/>
  <c r="L229" i="1"/>
  <c r="G229" i="1"/>
  <c r="L228" i="1"/>
  <c r="G228" i="1"/>
  <c r="L227" i="1"/>
  <c r="G227" i="1"/>
  <c r="L226" i="1"/>
  <c r="G226" i="1"/>
  <c r="L225" i="1"/>
  <c r="G225" i="1"/>
  <c r="L224" i="1"/>
  <c r="G224" i="1"/>
  <c r="L223" i="1"/>
  <c r="G223" i="1"/>
  <c r="L222" i="1"/>
  <c r="G222" i="1"/>
  <c r="L221" i="1"/>
  <c r="G221" i="1"/>
  <c r="L220" i="1"/>
  <c r="G220" i="1"/>
  <c r="L219" i="1"/>
  <c r="G219" i="1"/>
  <c r="L218" i="1"/>
  <c r="G218" i="1"/>
  <c r="L217" i="1"/>
  <c r="G217" i="1"/>
  <c r="L216" i="1"/>
  <c r="G216" i="1"/>
  <c r="L215" i="1"/>
  <c r="G215" i="1"/>
  <c r="L214" i="1"/>
  <c r="G214" i="1"/>
  <c r="L213" i="1"/>
  <c r="G213" i="1"/>
  <c r="L212" i="1"/>
  <c r="L211" i="1"/>
  <c r="L210" i="1"/>
  <c r="L209" i="1"/>
  <c r="L208" i="1"/>
  <c r="L207" i="1"/>
  <c r="G207" i="1"/>
  <c r="L206" i="1"/>
  <c r="G206" i="1"/>
  <c r="L205" i="1"/>
  <c r="G205" i="1"/>
  <c r="L204" i="1"/>
  <c r="L203" i="1"/>
  <c r="L202" i="1"/>
  <c r="G202" i="1"/>
  <c r="L201" i="1"/>
  <c r="G201" i="1"/>
  <c r="L200" i="1"/>
  <c r="G200" i="1"/>
  <c r="L199" i="1"/>
  <c r="L198" i="1"/>
  <c r="L197" i="1"/>
  <c r="L196" i="1"/>
  <c r="L195" i="1"/>
  <c r="G195" i="1"/>
  <c r="L194" i="1"/>
  <c r="G194" i="1"/>
  <c r="L193" i="1"/>
  <c r="G193" i="1"/>
  <c r="L192" i="1"/>
  <c r="G192" i="1"/>
  <c r="L191" i="1"/>
  <c r="G191" i="1"/>
  <c r="L190" i="1"/>
  <c r="G190" i="1"/>
  <c r="L189" i="1"/>
  <c r="G189" i="1"/>
  <c r="L188" i="1"/>
  <c r="L187" i="1"/>
  <c r="G187" i="1"/>
  <c r="L186" i="1"/>
  <c r="G186" i="1"/>
  <c r="L185" i="1"/>
  <c r="G185" i="1"/>
  <c r="L184" i="1"/>
  <c r="G184" i="1"/>
  <c r="L181" i="1"/>
  <c r="G181" i="1"/>
  <c r="L178" i="1"/>
  <c r="L177" i="1"/>
  <c r="G177" i="1"/>
  <c r="L176" i="1"/>
  <c r="G176" i="1"/>
  <c r="G173" i="1"/>
  <c r="L172" i="1"/>
  <c r="G172" i="1"/>
  <c r="L171" i="1"/>
  <c r="G171" i="1"/>
  <c r="L170" i="1"/>
  <c r="G170" i="1"/>
  <c r="L169" i="1"/>
  <c r="L168" i="1"/>
  <c r="L167" i="1"/>
  <c r="L166" i="1"/>
  <c r="G166" i="1"/>
  <c r="L165" i="1"/>
  <c r="G165" i="1"/>
  <c r="L164" i="1"/>
  <c r="L163" i="1"/>
  <c r="L162" i="1"/>
  <c r="L161" i="1"/>
  <c r="L160" i="1"/>
  <c r="G160" i="1"/>
  <c r="L159" i="1"/>
  <c r="L158" i="1"/>
  <c r="G158" i="1"/>
  <c r="L157" i="1"/>
  <c r="G157" i="1"/>
  <c r="L156" i="1"/>
  <c r="G156" i="1"/>
  <c r="L155" i="1"/>
  <c r="G155" i="1"/>
  <c r="L154" i="1"/>
  <c r="G154" i="1"/>
  <c r="L153" i="1"/>
  <c r="G153" i="1"/>
  <c r="L152" i="1"/>
  <c r="G152" i="1"/>
  <c r="L151" i="1"/>
  <c r="G151" i="1"/>
  <c r="L150" i="1"/>
  <c r="L149" i="1"/>
  <c r="L148" i="1"/>
  <c r="G148" i="1"/>
  <c r="L147" i="1"/>
  <c r="G147" i="1"/>
  <c r="L146" i="1"/>
  <c r="G146" i="1"/>
  <c r="L145" i="1"/>
  <c r="G145" i="1"/>
  <c r="J144" i="1"/>
  <c r="L144" i="1" s="1"/>
  <c r="G144" i="1"/>
  <c r="L143" i="1"/>
  <c r="G143" i="1"/>
  <c r="L142" i="1"/>
  <c r="G142" i="1"/>
  <c r="L141" i="1"/>
  <c r="G141" i="1"/>
  <c r="G138" i="1"/>
  <c r="L137" i="1"/>
  <c r="L136" i="1"/>
  <c r="L135" i="1"/>
  <c r="L134" i="1"/>
  <c r="L133" i="1"/>
  <c r="L132" i="1"/>
  <c r="L131" i="1"/>
  <c r="L130" i="1"/>
  <c r="L129" i="1"/>
  <c r="L128" i="1"/>
  <c r="E128" i="1"/>
  <c r="G128" i="1" s="1"/>
  <c r="L127" i="1"/>
  <c r="E127" i="1"/>
  <c r="G127" i="1" s="1"/>
  <c r="L126" i="1"/>
  <c r="L125" i="1"/>
  <c r="L124" i="1"/>
  <c r="L123" i="1"/>
  <c r="L122" i="1"/>
  <c r="L121" i="1"/>
  <c r="L120" i="1"/>
  <c r="E120" i="1"/>
  <c r="G120" i="1" s="1"/>
  <c r="L119" i="1"/>
  <c r="L118" i="1"/>
  <c r="L117" i="1"/>
  <c r="L116" i="1"/>
  <c r="L115" i="1"/>
  <c r="L114" i="1"/>
  <c r="L113" i="1"/>
  <c r="L112" i="1"/>
  <c r="L111" i="1"/>
  <c r="G111" i="1"/>
  <c r="L110" i="1"/>
  <c r="G110" i="1"/>
  <c r="L109" i="1"/>
  <c r="G109" i="1"/>
  <c r="L108" i="1"/>
  <c r="G108" i="1"/>
  <c r="L107" i="1"/>
  <c r="G107" i="1"/>
  <c r="L106" i="1"/>
  <c r="G106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L75" i="1"/>
  <c r="L74" i="1"/>
  <c r="L73" i="1"/>
  <c r="L72" i="1"/>
  <c r="G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G59" i="1"/>
  <c r="L58" i="1"/>
  <c r="L57" i="1"/>
  <c r="L56" i="1"/>
  <c r="L55" i="1"/>
  <c r="L54" i="1"/>
  <c r="L53" i="1"/>
  <c r="L52" i="1"/>
  <c r="L51" i="1"/>
  <c r="L50" i="1"/>
  <c r="L49" i="1"/>
  <c r="L48" i="1"/>
  <c r="L47" i="1"/>
  <c r="G47" i="1"/>
  <c r="L46" i="1"/>
  <c r="L45" i="1"/>
  <c r="L44" i="1"/>
  <c r="G44" i="1"/>
  <c r="L43" i="1"/>
  <c r="G43" i="1"/>
  <c r="L42" i="1"/>
  <c r="L41" i="1"/>
  <c r="G41" i="1"/>
  <c r="L40" i="1"/>
  <c r="G40" i="1"/>
  <c r="L39" i="1"/>
  <c r="L38" i="1"/>
  <c r="L37" i="1"/>
  <c r="L36" i="1"/>
  <c r="L35" i="1"/>
  <c r="L34" i="1"/>
  <c r="L33" i="1"/>
  <c r="L32" i="1"/>
  <c r="L31" i="1"/>
  <c r="G31" i="1"/>
  <c r="L30" i="1"/>
  <c r="L29" i="1"/>
  <c r="L28" i="1"/>
  <c r="L27" i="1"/>
  <c r="L26" i="1"/>
  <c r="L25" i="1"/>
  <c r="L24" i="1"/>
  <c r="L23" i="1"/>
  <c r="G23" i="1"/>
  <c r="G182" i="1" l="1"/>
  <c r="G376" i="1"/>
  <c r="L376" i="1"/>
  <c r="L307" i="1"/>
  <c r="G307" i="1"/>
  <c r="L182" i="1"/>
  <c r="L174" i="1"/>
  <c r="G174" i="1"/>
  <c r="M28" i="1"/>
  <c r="M29" i="1"/>
  <c r="L139" i="1"/>
  <c r="L377" i="1" s="1"/>
  <c r="G139" i="1"/>
  <c r="G377" i="1" s="1"/>
  <c r="M30" i="1" l="1"/>
  <c r="L378" i="1"/>
  <c r="L383" i="1" s="1"/>
  <c r="L385" i="1" s="1"/>
  <c r="H387" i="1" s="1"/>
</calcChain>
</file>

<file path=xl/sharedStrings.xml><?xml version="1.0" encoding="utf-8"?>
<sst xmlns="http://schemas.openxmlformats.org/spreadsheetml/2006/main" count="1466" uniqueCount="337">
  <si>
    <t xml:space="preserve">Додаток №1 до Договору № від </t>
  </si>
  <si>
    <t>Об'єм робіт</t>
  </si>
  <si>
    <t>Роботи по електромережам  по готелю в вісях 1-20/А-Г з відм. - 3,400 до + 9,000.</t>
  </si>
  <si>
    <t>Об'єкт:"Нове будівництво апартготелю в с-щі Ворохта, Надвірнянський район,Івано-Франківська обл., вул. Говерлянська»</t>
  </si>
  <si>
    <t>Креслення: Видані ТОВ "Мергель Трейд". 25052023-Уліс-Р-ЕТР1.,ЕТР2,ЕТР3,ЕТР4</t>
  </si>
  <si>
    <t>Стаття бюджету</t>
  </si>
  <si>
    <t>№</t>
  </si>
  <si>
    <t>Найменування робіт і витрат.</t>
  </si>
  <si>
    <t>Од. вим.</t>
  </si>
  <si>
    <t>Кількість.</t>
  </si>
  <si>
    <t>Варт. од. грн.</t>
  </si>
  <si>
    <t>Варт. всьго  грн.</t>
  </si>
  <si>
    <t>Найменування матеріалів.</t>
  </si>
  <si>
    <t>Комплекс робіт по влаштуванню електрощитового обладнення  по  готелю в вісях 1-20/А-Г з відм. - 3,400  до + 9,000. ЕТР1</t>
  </si>
  <si>
    <t>Р.5.50.1</t>
  </si>
  <si>
    <t>Монтаж та комутація шафи ШВ</t>
  </si>
  <si>
    <t>шт</t>
  </si>
  <si>
    <t xml:space="preserve">Шафа ввідна підлогового виконання 2000х550х400 мм,ввід кабелів зверху </t>
  </si>
  <si>
    <t>компл</t>
  </si>
  <si>
    <t>Ввідний автоматичний вимикач 380В Ін= 250А,Ів=25кА</t>
  </si>
  <si>
    <t>Автоматичний вимикач на фідерах,3Р,хар.С,230/400В Ін=100А.Ів=20кА</t>
  </si>
  <si>
    <t>Автоматичний вимикач на фідерах,3Р,хар.С,230/400В Ін=160А.Ів=20кА</t>
  </si>
  <si>
    <t>Автоматичний вимикач на фідерах,3Р,хар.С,230/400В Ін=200А.Ів=20кА</t>
  </si>
  <si>
    <t>Обмежувач перенапруги клас 1+2,380В</t>
  </si>
  <si>
    <t>Трансформатор струму 250/5 А,к.т.0,5s T-0,66</t>
  </si>
  <si>
    <t>Лічильник електронний активної та реактивної ел.енергії комбінованого Включення 3х230/380В,5(10) А,з PLC-модулем,кл.т.1 NIK 2300 ART.0900.MC.12</t>
  </si>
  <si>
    <t>Монтаж та комутація шафи ШР-ДЕС</t>
  </si>
  <si>
    <t>Матеріали кріпленнь, кабельні наконечники</t>
  </si>
  <si>
    <t>Монтаж конденсаторна КРП1,КРП2</t>
  </si>
  <si>
    <t>Комплектна конденсаторна установка 70 кВар,ІР20,1000х800х300 мм УКРМ-0,4-70-10</t>
  </si>
  <si>
    <t>Монтаж ВРП-1</t>
  </si>
  <si>
    <t xml:space="preserve">Ввідно-розподільний пристрій підлогового виконання,2000х1000х400мм,ввід кабелів зверху </t>
  </si>
  <si>
    <t>Ввідний вимикач навантаження 380В Ін=100А</t>
  </si>
  <si>
    <t>Перекидний рубильник 1-0-2,380В Ін=100А</t>
  </si>
  <si>
    <t>Монтаж автоматів</t>
  </si>
  <si>
    <t>Автоматичний вимикач на фідерах,3Р,хар.С,230/400В Ін=50А.Ів=15кА</t>
  </si>
  <si>
    <t>Лічильник електронний активної ел.енергії прямого Включення 3х230/380В,5-100 А,кл.т.1 ,з PLC-модулем NIK 2300 AR1.0900.MC.12</t>
  </si>
  <si>
    <t>Монтаж ВРП-2</t>
  </si>
  <si>
    <t>Ввідний вимикач навантаження 380В Ін=200А</t>
  </si>
  <si>
    <t>Перекидний рубильник 1-0-2,380В Ін=200А</t>
  </si>
  <si>
    <t>Автоматичний вимикач на фідерах,3Р,хар.С,230/400В Ін=100А.Ів=15кА</t>
  </si>
  <si>
    <t>Автоматичний вимикач на фідерах,3Р,хар.С,230/400В Ін=80А.Ів=15кА</t>
  </si>
  <si>
    <t>Автоматичний вимикач на фідерах,3Р,хар.С,230/400В Ін=40А.Ів=15кА</t>
  </si>
  <si>
    <t>Автоматичний вимикач на фідерах,3Р,хар.С,230/400В Ін=25А.Ів=15кА</t>
  </si>
  <si>
    <t>Автоматичний вимикач на фідерах,3Р,хар.С,230/400В Ін=16А.Ів=15кА</t>
  </si>
  <si>
    <t>Розчеплювач незалежний 110-400В</t>
  </si>
  <si>
    <t>Монтаж ВРП-3</t>
  </si>
  <si>
    <t>Автоматичний вимикач на фідерах,3Р,хар.С,230/400В Ін=63А.Ів=15кА</t>
  </si>
  <si>
    <t>Автоматичний вимикач на фідерах,3Р,хар.С,230/400В Ін=20А.Ів=15кА</t>
  </si>
  <si>
    <t>Автоматичний вимикач на фідерах,3Р,хар.С,230/400В Ін=10А.Ів=15кА</t>
  </si>
  <si>
    <t xml:space="preserve">Блок управління освітлення за рівнем освітленості </t>
  </si>
  <si>
    <t>Блок АВР</t>
  </si>
  <si>
    <t>Лічильник електронний активної та реактивної ел.енергії прямого Включення 3х230/380В,5-100 А,з PLC-модулем,кл.т.1 NIK 2300 ARP1.0900.MC.12</t>
  </si>
  <si>
    <t>Монтаж щиту та комутація ЩР(бойлер)</t>
  </si>
  <si>
    <t xml:space="preserve">Щит розподільчий навісний </t>
  </si>
  <si>
    <t>Встановлення відвідного вимикачнавантаження</t>
  </si>
  <si>
    <t>Ввідний автоматичний вимикач 380В Ін= 160А,хар.С</t>
  </si>
  <si>
    <t>Лічильник електронний активної  ел.енергії комбінованого Включення 3х230/380В,5(10) А,з PLC-модулем,кл.т.1 NIK 2300 ART.0900.MC.12</t>
  </si>
  <si>
    <t>Монтаж щиту та комутація ЩР-1</t>
  </si>
  <si>
    <t>Щит розподільчий навісний металевий 36 модулей ІР54 540х330х120мм ЩРн-36з ІР54 profi Білмакс</t>
  </si>
  <si>
    <t>Ввідний вимикач навантаження 380В.3Р Ін=63А SBN363 Hager</t>
  </si>
  <si>
    <t>Автоматичний вимикач на фідерах,1Р+N,хар.С,230/400В Ін=25А.Ів=10кА NCN225 Hager</t>
  </si>
  <si>
    <t>Монтаж щиту та комутація ЩР-2</t>
  </si>
  <si>
    <t>Монтаж щиту та комутація ЩР-3</t>
  </si>
  <si>
    <t>Монтаж щиту та комутація ЩРк(комутаційна)</t>
  </si>
  <si>
    <t>Щит розподільчий навісний металевий 18 модулей ІР40,390х252х99мм Golf VS118PD Hager</t>
  </si>
  <si>
    <t>Ввідний вимикач навантаження 380В.3Р Ін=25А SBN325 Hager</t>
  </si>
  <si>
    <t>Автоматичний вимикач на фідерах,1Р,хар.С,230/400В Ін=16А.Ів=6кА MCN116 Hager</t>
  </si>
  <si>
    <t>Автоматичний вимикач на фідерах,1Р,хар.С,230/400В Ін=10А.Ів=6кА MCN110 Hager</t>
  </si>
  <si>
    <t>Прокладання кабелів</t>
  </si>
  <si>
    <t>м.п.</t>
  </si>
  <si>
    <t>Кабель ВВГнгд-0,66кВ 4х25+1х10</t>
  </si>
  <si>
    <t>Кабель ВВГнгд-0,66кВ 4х50+1х25</t>
  </si>
  <si>
    <t>Кабель ВВГнгд-0,66кВ 4х70+1х35</t>
  </si>
  <si>
    <t>Кабель ВВГнгд-0,66кВ 5х25</t>
  </si>
  <si>
    <t>Кабель ВВГнгд-0,66кВ 5х16</t>
  </si>
  <si>
    <t>Кабель ВВГнгд-0,66кВ 5х10</t>
  </si>
  <si>
    <t>Кабель ВВГнгд-0,66кВ 5х6</t>
  </si>
  <si>
    <t>Кабель ВВГнгд-0,66кВ 5х4</t>
  </si>
  <si>
    <t>Кабель ВВГнгд-0,66кВ 5х2,5</t>
  </si>
  <si>
    <t>Кабель ВВГнгд-0,66кВ 3х6</t>
  </si>
  <si>
    <t>Кабель ВВГнгд-0,66кВ 3х4</t>
  </si>
  <si>
    <t>Кабель ВВГнгд-0,66кВ 3х2,5</t>
  </si>
  <si>
    <t>Кабель ВВГнгд-0,66кВ 3х1,5</t>
  </si>
  <si>
    <t>Кабель (N)HXH FE180/E30 3x2,5</t>
  </si>
  <si>
    <t>Кабель (N)HXH FE180/E30 3x1,5</t>
  </si>
  <si>
    <t>Кабель (N)HXH FE180/E90 3x1,5</t>
  </si>
  <si>
    <t xml:space="preserve">Прокладання гофрованої труби </t>
  </si>
  <si>
    <t>Труба гнучка гофрована з протяжкою Д16 ДКС</t>
  </si>
  <si>
    <t>Труба гнучка гофрована з протяжкою Д20 ДКС</t>
  </si>
  <si>
    <t>Труба гнучка гофрована з протяжкою Д25 ДКС</t>
  </si>
  <si>
    <t>Труба гнучка гофрована з протяжкою Д32 ДКС</t>
  </si>
  <si>
    <t>Труба гнучка гофрована з протяжкою Д40 ДКС</t>
  </si>
  <si>
    <t>Труба гнучка гофрована з протяжкою Д50 ДКС</t>
  </si>
  <si>
    <t>Тримач з дюбелем для труби гнучкої Д16</t>
  </si>
  <si>
    <t>Тримач з дюбелем для труби гнучкої Д20</t>
  </si>
  <si>
    <t>Тримач з дюбелем для труби гнучкої Д25</t>
  </si>
  <si>
    <t>Тримач з дюбелем для труби гнучкої Д32</t>
  </si>
  <si>
    <t>Тримач з дюбелем для труби гнучкої Д40</t>
  </si>
  <si>
    <t>Тримач з дюбелем для труби гнучкої Д50</t>
  </si>
  <si>
    <t>Перфострічка металева для прокладання кабелю</t>
  </si>
  <si>
    <t xml:space="preserve">Метизи </t>
  </si>
  <si>
    <t>кг</t>
  </si>
  <si>
    <t>Прокладання лотку (2й поверх)</t>
  </si>
  <si>
    <t>Лоток кабельний перфорований 200х50мм L=3000мм Scat</t>
  </si>
  <si>
    <t>Горизонтальний відгалуджувач 200х50мм Scat</t>
  </si>
  <si>
    <t>Пластина з'єднувальна Scat</t>
  </si>
  <si>
    <t>Кронштейн настінно-стельовий 200мм Scat</t>
  </si>
  <si>
    <t>Гвинт М6х12 Scat</t>
  </si>
  <si>
    <t>Гайка з насічкою М6 Scat</t>
  </si>
  <si>
    <t>Анкер М8 Scat</t>
  </si>
  <si>
    <t>Прокладання лотку (електрощитова)</t>
  </si>
  <si>
    <t>Лоток кабельний перфорований 200х100мм L=3000мм Scat</t>
  </si>
  <si>
    <t>Лоток кабельний перфорований 150х100мм L=3000мм Scat</t>
  </si>
  <si>
    <t>Горизонтальний відгалуджувач 150х100мм Scat</t>
  </si>
  <si>
    <t>Поворот лотка 90 град 150х100мм</t>
  </si>
  <si>
    <t>Кронштейн настінно-стельовий 150мм Scat</t>
  </si>
  <si>
    <t>Витратні матеріали, клеми</t>
  </si>
  <si>
    <t>Лабораторія</t>
  </si>
  <si>
    <t>пос</t>
  </si>
  <si>
    <t>Разом по розділу</t>
  </si>
  <si>
    <t>Комплекс робіт по влаштуванню електромереж по готельним номерам  по  готелю в вісях 1-20/А-Г з відм. - 3,400  до + 9,000. ЕТР2</t>
  </si>
  <si>
    <t>Монтаж щитів ЩР-К</t>
  </si>
  <si>
    <t>Щит навісний пластиковий на 18 модулів , дверцята білі Golf VS118PD Hager</t>
  </si>
  <si>
    <t>Ввідний вимикач навантаження 2Р,230В Ін=25А SBN225 Hager</t>
  </si>
  <si>
    <t>Автоматичний вимикач на фідерах,1Р,хар.С,230/400В Ін=25А.Ів=10кА MCN110 Hager</t>
  </si>
  <si>
    <t>Монтаж диф.автоматів</t>
  </si>
  <si>
    <t>Диференційний автоматичний вимикач на фідерах,1Р+N, характеристика С, 230/400В Ін=16А Ід=30мА тип А</t>
  </si>
  <si>
    <t>Монтаж вимикачів</t>
  </si>
  <si>
    <t>Механізм вимикача одноклавішного прихованої установки 10А, ІР20 Asfora Schneider Electric</t>
  </si>
  <si>
    <t>Вимикач одноклавішний прихованої установки з рамкою 10А, ІР44 Asfora Schneider Electric</t>
  </si>
  <si>
    <t>Механізм вимикача одноклавішного прохідного прихованої установки 10А, ІР20 Asfora Schneider Electric</t>
  </si>
  <si>
    <t>Механізм вимикача двоклавішного прохідного прихованої установки 10А, ІР20 Asfora Schneider Electric</t>
  </si>
  <si>
    <t>Механізм вимикача одноклавішного перехресного прихованої установки 10А, ІР20 Asfora Schneider Electric</t>
  </si>
  <si>
    <t xml:space="preserve">Монтаж розетки </t>
  </si>
  <si>
    <t>Механізм розетки прихованої установки одномісна з заземлюючими контактами 250В,16А,ІР20 Asfora Schneider Electric</t>
  </si>
  <si>
    <t>Розетка прихованої установки з кришкою одномісна з заземлюючими контактами з рамкою 250В 16А ІР20 Asfora Schneider Electric</t>
  </si>
  <si>
    <t>Механізм розетки прихованої установки RJ45 IP20 Asfora Schneider Electric</t>
  </si>
  <si>
    <t>Коробка установча блочна суцільних стін</t>
  </si>
  <si>
    <t>Монтаж розподільчих коробок</t>
  </si>
  <si>
    <t>Розподільча коробка накладного монтажу</t>
  </si>
  <si>
    <t>Рамка одностопова ІР20 Asfora Schneider Electric</t>
  </si>
  <si>
    <t>Рамка двостопова ІР20 Asfora Schneider Electric</t>
  </si>
  <si>
    <t>Рамка тристопова ІР20 Asfora Schneider Electric</t>
  </si>
  <si>
    <t>Рамка тристопова вертикальна  ІР20 Asfora Schneider Electric</t>
  </si>
  <si>
    <t>Монтаж світильника</t>
  </si>
  <si>
    <t>Світильник світлодіодний точковий 220В 12Вт 4000К 900 лм ІР20 Vasmar 70701</t>
  </si>
  <si>
    <t>Монтаж абажуру</t>
  </si>
  <si>
    <t>Абажур з рисового паперу HAY RICE PAPER SHADE/80 Classic white HAY</t>
  </si>
  <si>
    <t>Комплект підвісного шнуру з цоколем Е27 для абажуру HAY</t>
  </si>
  <si>
    <t>Лампочка світодіодна 220В цоколь Е27 20Вт 2000 лм</t>
  </si>
  <si>
    <t>Матеріали кріпленнь, кабельні наконечники, клеми</t>
  </si>
  <si>
    <t>Влаштування штроби в цегляних стінах</t>
  </si>
  <si>
    <t>Влаштування отворів Д=20мм в цегляних стінах</t>
  </si>
  <si>
    <t>Монтаж бра</t>
  </si>
  <si>
    <t>Бра світлодіодне ІР20 220В</t>
  </si>
  <si>
    <t>Комплекс робіт по влаштуванню електромереж по готельним номерам (тепла підлога)  по  готелю в вісях 1-20/А-Г з відм. - 3,400  до + 9,000. ЕТР2</t>
  </si>
  <si>
    <t>Влаштування Терморегулятора цифрового з датчиком підлоги у складі Veria Control T45 Devi:)</t>
  </si>
  <si>
    <t>Терморегулятор цифровий Devi Veria Control T45 з датчиком підлоги у складі:</t>
  </si>
  <si>
    <t>Влаштування матів  теплоі підлоги</t>
  </si>
  <si>
    <t>м2</t>
  </si>
  <si>
    <t>Нагрівальний мат двожильний Extherm 1.5 м кв</t>
  </si>
  <si>
    <t>Нагрівальний мат двожильний Extherm 2 м кв</t>
  </si>
  <si>
    <t>Труба гнучка гофрована з протяжкою Д16 (легка серія) ДКС</t>
  </si>
  <si>
    <t>Комплекс робіт по влаштуванню електромереж по МЗК апартготелю по  готелю в вісях 1-20/А-Г з відм. - 3,400  до + 9,000. ЕТР3</t>
  </si>
  <si>
    <t>Монтаж щитів ЩР-7</t>
  </si>
  <si>
    <t>Щит навісний пластиковий на 48 модулів , дверцята білі Golf VS412PD Hager</t>
  </si>
  <si>
    <t>Ввідний вимикач навантаження 4Р, 230В Ін=25А SBN425 Hager</t>
  </si>
  <si>
    <t>Автоматичний вимикач на фідерах 1Р характеристика С,230/400В Ін=10А MCN110 Hager</t>
  </si>
  <si>
    <t>Диференційний автоматичний вимикач на фідерах,1Р+N, характеристика С, 230/400В Ін=16А Ід=30мА тип А ADA9660 Hager</t>
  </si>
  <si>
    <t>Блок живлення 220/24В 120Вт на Din рейку Mean Well Carrera</t>
  </si>
  <si>
    <t>Монтаж щитів ЩР-СПП</t>
  </si>
  <si>
    <t>Ввідний вимикач навантаження 3Р, 230/400 В Ін=25А</t>
  </si>
  <si>
    <t>Монтаж щитів ЩВ</t>
  </si>
  <si>
    <t>Щит навісний пластиковий на 36 модулів,дверцята білі Golf VS312PD Hager</t>
  </si>
  <si>
    <t>Ввідний вимикач навантаження 3Р, 230В Ін=63А SBN363 Hager</t>
  </si>
  <si>
    <t>Автоматичний вимикач на фідерах 1Р характеристика С,230/400В Ін=40А MCN340 Hager</t>
  </si>
  <si>
    <t>Автоматичний вимикач на фідерах 1Р характеристика С,230/400В Ін=16А MCN316 Hager</t>
  </si>
  <si>
    <t>Автоматичний вимикач на фідерах 1Р характеристика С,230/400В Ін=25А MCN125 Hager</t>
  </si>
  <si>
    <t>Монтаж щитів ЩВ-СПП</t>
  </si>
  <si>
    <t>Щит навісний пластиковий на 24 модулів, дверцята білі Golf VS212PD Hager</t>
  </si>
  <si>
    <t>Автоматичний вимикач на фідерах 1Р характеристика С,230/400В Ін=50А MCN350 Hager</t>
  </si>
  <si>
    <t>Монтаж щитів ЩСО</t>
  </si>
  <si>
    <t>Щит навісний пластиковий на 72 модулів,дверцята білі Golf VS418PD Hager</t>
  </si>
  <si>
    <t>Ввідний вимикач навантаження 3Р, 230В Ін=25А SBN325 Hager</t>
  </si>
  <si>
    <t>Автоматичний вимикач на фідерах 1Р характеристика С,230/400В Ін=20А MCN320 Hager</t>
  </si>
  <si>
    <t>ПЗВ 3Р+N 230/400В Ін=25А Ід=30мА тип А CDA425D Hager</t>
  </si>
  <si>
    <t>Автоматичний вимикач на фідерах 1Р характеристика С,230/400В Ін=16А MCN116 Hager</t>
  </si>
  <si>
    <t>Контактор 40А,Uy=230В,3НВ ESC340 Hager</t>
  </si>
  <si>
    <t>Терморегулятор з датчиком на проводі Devireg 316 Devi</t>
  </si>
  <si>
    <t>Терморегулятор з джерелом живлення та покрівельним датчиком Devireg 850III Devi</t>
  </si>
  <si>
    <t>Кабель ВВГнгд-0,66 кВ 5х10</t>
  </si>
  <si>
    <t>Кабель ВВГнгд-0,66 кВ 5х6</t>
  </si>
  <si>
    <t>Кабель ВВГнгд-0,66 кВ 5х2,5</t>
  </si>
  <si>
    <t>Кабель ВВГнгд-0,66 кВ 4х1,5</t>
  </si>
  <si>
    <t>Кабель ВВГнгд-0,66 кВ 3х6</t>
  </si>
  <si>
    <t>Кабель ВВГнгд-0,66 кВ 3х4</t>
  </si>
  <si>
    <t>Кабель ВВГнгд-0,66 кВ 3х2,5</t>
  </si>
  <si>
    <t>Кабель ВВГнгд-0,66 кВ 3х1,5</t>
  </si>
  <si>
    <t>Кабель ШВВП 3х1,5</t>
  </si>
  <si>
    <t>Кабель ПВ3 1х1,5</t>
  </si>
  <si>
    <t>Труба гнучка гофрована з протяжкою Д20 стійка до ультрафіолету ДКС</t>
  </si>
  <si>
    <t>Труба гнучка гофрована з протяжкою Д25 стійка до ультрафіолету ДКС</t>
  </si>
  <si>
    <t>Труба гнучка гофрована з протяжкою Д32 стійка до ультрафіолету ДКС</t>
  </si>
  <si>
    <t>Прокладання металорукаву</t>
  </si>
  <si>
    <t>Металорукав у ПВХ оплітці з протяжкою не поширює горіння ІР65 Ду25 РЗ-ЦПнг-25</t>
  </si>
  <si>
    <t>Металорукав у ПВХ оплітці з протяжкою не поширює горіння ІР65 Ду40 РЗ-ЦПнг-40</t>
  </si>
  <si>
    <t>Прокладання сталевих труб</t>
  </si>
  <si>
    <t>Труба сталева електротехнічна Ду20</t>
  </si>
  <si>
    <t>Труба сталева електротехнічна Ду40</t>
  </si>
  <si>
    <t>Прокладання кабельного трапу</t>
  </si>
  <si>
    <t>Кабельний трап 1000х250х45мм два канали 30х30 мм</t>
  </si>
  <si>
    <t>Механізм вимикача двоклавішного прихованої установки 10А, ІР20 Asfora Schneider Electric</t>
  </si>
  <si>
    <t>Монтаж кнопки</t>
  </si>
  <si>
    <t>Механізм кнопки одинарної прихованої установки 10А,ІР20 Schneider Electric</t>
  </si>
  <si>
    <t>Монтаж розеток</t>
  </si>
  <si>
    <t>Механізм розетки прихованої установки з кришкою одномісна з заземлюючими контактами 250В 16А ІР44 Schneider Electric</t>
  </si>
  <si>
    <t>Розетка накладна одинарна з кришкою 250В (2Р+РЕ) 16А ІР44 Hermes Electro-Plast</t>
  </si>
  <si>
    <t>Розетковий блок накладний потрійний з кришкою і захисними шторками 250 В 3х(2Р+РЕ) 16А ІР55 Aquant Electro-Plast</t>
  </si>
  <si>
    <t>Розетковий блок накладний потрійний з кришкою і захисними шторками 250 В 2х(2Р+РЕ) 16А ІР55 Aquant Electro-Plast</t>
  </si>
  <si>
    <t>Механізм розетки прихованої установки одинарної RJ45 IP20</t>
  </si>
  <si>
    <t>Встановлення світлорегулятора</t>
  </si>
  <si>
    <t>Світлорегулятор для світлодіодних світильників Schneider Electric</t>
  </si>
  <si>
    <t>Встановлення термостату</t>
  </si>
  <si>
    <t>Термостат FT-09 Carrera</t>
  </si>
  <si>
    <t>Встановлення коробок для зовн. Монтажу</t>
  </si>
  <si>
    <t>Коробка для зовнішнього монтажу 1-но постова Schneider Electric</t>
  </si>
  <si>
    <t>Розподільча коробка накладного монтажу вогнестійка</t>
  </si>
  <si>
    <t>Монтаж датчиків</t>
  </si>
  <si>
    <t>Датчик руху настінний</t>
  </si>
  <si>
    <t xml:space="preserve">Монтаж розумного вимикачу </t>
  </si>
  <si>
    <t>Розумний вимикач (реле) 1-но канальне Wale</t>
  </si>
  <si>
    <t>Рамка трипостова ІР20 Asfora Schneider Electric</t>
  </si>
  <si>
    <t>Рамка чотирипостова ІР20 Asfora Schneider Electric</t>
  </si>
  <si>
    <t>Рамка п'ятипостова ІР20 Asfora Schneider Electric</t>
  </si>
  <si>
    <t>Монтаж шинопроводу</t>
  </si>
  <si>
    <t>Шинопровід освітлювальний чорний 220В L=2м Vasmar</t>
  </si>
  <si>
    <t>Шинопровід освітлювальний чорний 220В L=3м Vasmar</t>
  </si>
  <si>
    <t>Конектор прямий для шинопроводу чорний Vasmar</t>
  </si>
  <si>
    <t>Конектор кутовий для шинопроводу чорний Vasmar</t>
  </si>
  <si>
    <t>Ввід живлення для шинопроводу чорний Vasmar</t>
  </si>
  <si>
    <t>Заглушка для шинопроводу Vasmar</t>
  </si>
  <si>
    <t>Монтаж світильників</t>
  </si>
  <si>
    <t>Світильник для шинопроводу поворотний чорний 53373 Vasmar</t>
  </si>
  <si>
    <t>Лампа світлодіодна 12Вт 4000К цоколь GU10</t>
  </si>
  <si>
    <t>Led-панель 600х600 мм 36Вт 4000К Philips</t>
  </si>
  <si>
    <t>Рамка для накладного монтажу Led-панелі Led story</t>
  </si>
  <si>
    <t>Світильник світлодіодний накладний 608х113х40 мм ІР54 4000К 20Вт "Ватра" ДББ37У-20-001 Селена LED-3</t>
  </si>
  <si>
    <t>Світильник світлодіодний накладний 600х198х52 мм ІР20 4000К 20Вт "Ватра" ДПО26В-20-001</t>
  </si>
  <si>
    <t>Світильник світлодіодний накладний 250х175х87 мм ІР65 4000К 20Вт "Ватра" ДББ26У-20-106 Селена-LED</t>
  </si>
  <si>
    <t>Світильник світлодіодний накладний д-313 мм ІР44 2700К 17Вт 1500 лм Philips Balance Led/17W/230V IP44</t>
  </si>
  <si>
    <t>Світильник настінний декоративний цоколь 2хЕ14 Nemo Lighting Applique de Marseille Mini</t>
  </si>
  <si>
    <t>Лампа світлодіодна 4Вт 4000К цоколь Е14</t>
  </si>
  <si>
    <t>Світильник підвісний з рисового паперу д-120 см цоколь 5хЕ27 Floatation Version 1 Ingo Maurer</t>
  </si>
  <si>
    <t>Лампочка світодіодна 220В цоколь Е27 20Вт 1500 лм</t>
  </si>
  <si>
    <t>Світильник підвісний цоколь Е27 Rose Uniacke plaster cone hanging light</t>
  </si>
  <si>
    <t>Світильник точковий ІР20 220 В 12 Вт 900 лм 70701 Vasmar</t>
  </si>
  <si>
    <t>Світильник світлодіодний настінний ІР20 220В 5Вт 450лм 3000К Vesoi linedtra PMMA led s14d dim opale</t>
  </si>
  <si>
    <t>Світильник на 4 плафони цоколь 4хЕ27 LBB01 Nemo lighting</t>
  </si>
  <si>
    <t>Світильник світлодіодний гіпсовий точковий 220В 79131 Pride</t>
  </si>
  <si>
    <t>Світильник підвісний 220В цоколь Е27 макс 15Вт DCW edition les acrobates de gras #322</t>
  </si>
  <si>
    <t>Світильник накладний 220В цоколь Е27 макс 15 Вт Artemide Teti A048120</t>
  </si>
  <si>
    <t>Світильник накладний 220В 10Вт ІР55 і вище</t>
  </si>
  <si>
    <t>Світильник накладний світлодіодний аварійний непостійний дії,час автономної роботи 3 год.,220В,4Вт,400лм,Ір65 E.next e.emerg.507L-50</t>
  </si>
  <si>
    <t>Піктограма "ПК" для аварійного світильника E.next e.emerg.225-80</t>
  </si>
  <si>
    <t>Світильник світодіодний з датчиком руху 18Вт 1440 лм 6400К Євросвітло CL-RS-r1</t>
  </si>
  <si>
    <t>Прокладання нагрівального кабелю</t>
  </si>
  <si>
    <t>Нагрівальний кабель L=40м Р=1250Вт,230В з холодним кінцем DTCE-30 Devi</t>
  </si>
  <si>
    <t xml:space="preserve"> Нагрівальний кабель L=210 м, Р=2050 Вт, 230 В з холодним кінцем DEViflex-10T Devi</t>
  </si>
  <si>
    <t>Оцинкована сталева монтажна стрічка подвійна для водостоків ширина 50мм см уп.50 м Devi Devifast Double Metal</t>
  </si>
  <si>
    <t>Оцинкована сталева монтажна стрічка для кріплення кабеля крок 2,5см уп.50 м Devi Devifast Metal</t>
  </si>
  <si>
    <t>Алюмінієва липка стрічка Ширина 38мм уп 50м Alutape Devi</t>
  </si>
  <si>
    <t>Прокладання кабелю</t>
  </si>
  <si>
    <t>Кабель контрольний КВВГ 4х1,0</t>
  </si>
  <si>
    <t>Коробка розподільча ІР66</t>
  </si>
  <si>
    <t>Штроби, отвори</t>
  </si>
  <si>
    <t>Комплекс робіт по влаштуванню електромереж по ресторану апартготелю по  готелю в вісях 1-20/А-Г з відм. - 3,400  до + 9,000. ЕТР4</t>
  </si>
  <si>
    <t>Монтаж щитів ЩР-4</t>
  </si>
  <si>
    <t>Щит навісний пластиковий на 36 модулів , 500х300х161мм ІР44 Univers FWB315 Hager</t>
  </si>
  <si>
    <t xml:space="preserve">Встановлення відвідного вимикачнавантаження </t>
  </si>
  <si>
    <t>Ввідний вимикач навантаження 3Р, 380В Ін=100А SBN390 Hager</t>
  </si>
  <si>
    <t>Диференційний автоматичний вимикач на фідерах,3Р+N, характеристика С, 230/400В Ін=20А Ід=30мА тип А ADM470C Hager</t>
  </si>
  <si>
    <t>Диференційний автоматичний вимикач на фідерах,3Р+N, характеристика С, 230/400В Ін=25А Ід=30мА тип А ADM475C Hager</t>
  </si>
  <si>
    <t>Диференційний автоматичний вимикач на фідерах,3Р+N, характеристика С, 230/400В Ін=32А Ід=30мА тип А ADM482C Hager</t>
  </si>
  <si>
    <t>Диференційний автоматичний вимикач на фідерах,3Р+N, характеристика С, 230/400В Ін=40А Ід=30мА тип А ADM490C Hager</t>
  </si>
  <si>
    <t>Монтаж щитів ЩР-5</t>
  </si>
  <si>
    <t>Щит навісний пластиковий на 48модулів , 650х300х161мм ІР44 Univers FWB41S Hager</t>
  </si>
  <si>
    <t>Ввідний вимикач навантаження 3Р, 380В Ін=80А SBN380 Hager</t>
  </si>
  <si>
    <t>Автоматичний вимикач на фідерах 1Р характ.С 230/400В Ін=10А MCN110 Hager</t>
  </si>
  <si>
    <t>Диференційний автоматичний вимикач на фідерах,1Р+N, характеристика С, 230/400В Ін=16А Ід=30мА тип А ADM966C Hager</t>
  </si>
  <si>
    <t>Диференційний автоматичний вимикач на фідерах,1Р+N, характеристика С, 230/400В Ін=20А Ід=30мА тип А ADM970D Hager</t>
  </si>
  <si>
    <t>Диференційний автоматичний вимикач на фідерах,1Р+N, характеристика С, 230/400В Ін=25А Ід=30мА тип А ADM975D Hager</t>
  </si>
  <si>
    <t>Монтаж щитів ЩР-6</t>
  </si>
  <si>
    <t>Щит навісний пластиковий на 36 модулів ,дверцята білі Golf VS312 PD Hager</t>
  </si>
  <si>
    <t>Ввідний вимикач навантаження 3Р, 380В Ін=40А SBN340 Hager</t>
  </si>
  <si>
    <t>Диференційний автоматичний вимикач на фідерах,1Р+N, характеристика С, 230/400В Ін=16А Ід=30мА тип А ADM966D Hager</t>
  </si>
  <si>
    <t>Монтаж щитів ЩВк</t>
  </si>
  <si>
    <t>Диференційний автоматичний вимикач на фідерах,3Р, характеристика С, 230/400В Ін=32А Ід=30мА тип А MCN332 Hager</t>
  </si>
  <si>
    <t>Диференційний автоматичний вимикач на фідерах,3Р, характеристика С, 230/400В Ін=25А Ід=30мА тип А MCN325Hager</t>
  </si>
  <si>
    <t>Диференційний автоматичний вимикач на фідерах,3Р, характеристика С, 230/400В Ін=32А Ід=20мА тип А MCN320 Hager</t>
  </si>
  <si>
    <t>Прокладання кабель каналу</t>
  </si>
  <si>
    <t xml:space="preserve">Кабель канал пластиковий не підтримує горіння 40х25 мм </t>
  </si>
  <si>
    <t>Механізм розетки прихованої установки з кришкою одномісна з заземлюючими контактами 250В,16А,ІР20 Asfora Schneider Electric</t>
  </si>
  <si>
    <t>Монтаж коробок</t>
  </si>
  <si>
    <t>Розетка 3ф. 20Авбудованого монтажу</t>
  </si>
  <si>
    <t>Вилка 3ф.20А</t>
  </si>
  <si>
    <t>Розетка 3ф. 32Авбудованого монтажу</t>
  </si>
  <si>
    <t>Вилка 3ф.32А</t>
  </si>
  <si>
    <t>Силовий роз'єм 5Р 16А накладного монтажу ІР44 TNSy</t>
  </si>
  <si>
    <t>Вилка 5Р 16А ІР44 TNSy</t>
  </si>
  <si>
    <t>Коробка установча блочна для гіпсокартонних стін</t>
  </si>
  <si>
    <t>Рамка пяти постова ІР20 Asfora Schneider Electric</t>
  </si>
  <si>
    <t>Світильник світлодіодний 1500х1000 мм ІР65 4000К 27Вт 3240лм Ellipse AL Expert 27W Ledlife</t>
  </si>
  <si>
    <t>Комплект кріплень для підвісного монтажу світильників  Ledlife</t>
  </si>
  <si>
    <t>Разом по розділах.</t>
  </si>
  <si>
    <t>Всього по розділах</t>
  </si>
  <si>
    <t xml:space="preserve">Непередбачені витрати на роботи що виконуються в зимовий період. </t>
  </si>
  <si>
    <t>%</t>
  </si>
  <si>
    <t>Витрати на роботу генераторів.</t>
  </si>
  <si>
    <t>дн.</t>
  </si>
  <si>
    <t xml:space="preserve">Загальновиробничі витрати </t>
  </si>
  <si>
    <t>Разом по розділу.</t>
  </si>
  <si>
    <t>Всього по розділах без ПДВ.</t>
  </si>
  <si>
    <t xml:space="preserve">ПДВ - 20%. </t>
  </si>
  <si>
    <t>Всього по кошторису.</t>
  </si>
  <si>
    <t>Разом по кошторису.</t>
  </si>
  <si>
    <t>Примітка:</t>
  </si>
  <si>
    <t>Договірна ціна не враховує витрати на проживання роборих та ІТР. Забезпечення матеріалами, механізмами, водопостачання та електроенергією покладається на Замовника.</t>
  </si>
  <si>
    <t>Термін виконання робіт: Згідно графіку виконання робіт на об'єкті. Графік може бути подовжено із за змін та коригувань проекту. Графік може бути подовжено із несприятливих умов погоди в даній місцевості. Форсмажорні обставини в воєнний стан.</t>
  </si>
  <si>
    <t>ЗАМОВНИК:</t>
  </si>
  <si>
    <t>ПІДРЯДНИК</t>
  </si>
  <si>
    <t>ТОВ "КРИВОПІЛЛЯ ІНВЕСТ"</t>
  </si>
  <si>
    <t>ФОП Шкіндюк В.В.</t>
  </si>
  <si>
    <t xml:space="preserve">Директор </t>
  </si>
  <si>
    <t>Директор</t>
  </si>
  <si>
    <r>
      <rPr>
        <sz val="8"/>
        <rFont val="Times New Roman"/>
        <family val="1"/>
        <charset val="204"/>
      </rPr>
      <t>Фарберов І.В.</t>
    </r>
    <r>
      <rPr>
        <b/>
        <sz val="8"/>
        <rFont val="Times New Roman"/>
        <family val="1"/>
        <charset val="204"/>
      </rPr>
      <t>____________________м.п.</t>
    </r>
  </si>
  <si>
    <t>Шкіндюк В.В.__________________м.п.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</si>
</sst>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1F3864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2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4" fontId="12" fillId="3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4" borderId="9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4" fontId="13" fillId="4" borderId="11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 wrapText="1"/>
    </xf>
    <xf numFmtId="4" fontId="15" fillId="2" borderId="19" xfId="0" applyNumberFormat="1" applyFont="1" applyFill="1" applyBorder="1" applyAlignment="1">
      <alignment horizontal="center" vertical="center" wrapText="1"/>
    </xf>
    <xf numFmtId="2" fontId="15" fillId="2" borderId="19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4" fontId="4" fillId="5" borderId="5" xfId="0" applyNumberFormat="1" applyFont="1" applyFill="1" applyBorder="1" applyAlignment="1">
      <alignment horizontal="center" vertical="center" wrapText="1"/>
    </xf>
    <xf numFmtId="2" fontId="4" fillId="6" borderId="5" xfId="0" applyNumberFormat="1" applyFont="1" applyFill="1" applyBorder="1" applyAlignment="1">
      <alignment horizontal="center" vertical="center" wrapText="1"/>
    </xf>
    <xf numFmtId="2" fontId="13" fillId="4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6" borderId="5" xfId="0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6" xfId="0" applyFont="1" applyFill="1" applyBorder="1" applyAlignment="1">
      <alignment horizontal="center" vertical="center" wrapText="1"/>
    </xf>
    <xf numFmtId="2" fontId="4" fillId="5" borderId="26" xfId="0" applyNumberFormat="1" applyFont="1" applyFill="1" applyBorder="1" applyAlignment="1">
      <alignment horizontal="center" vertical="center" wrapText="1"/>
    </xf>
    <xf numFmtId="4" fontId="4" fillId="6" borderId="26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center" wrapText="1"/>
    </xf>
    <xf numFmtId="4" fontId="0" fillId="8" borderId="0" xfId="0" applyNumberFormat="1" applyFill="1"/>
    <xf numFmtId="4" fontId="4" fillId="6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4" fontId="13" fillId="6" borderId="15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center" vertical="center" wrapText="1"/>
    </xf>
    <xf numFmtId="2" fontId="4" fillId="9" borderId="2" xfId="0" applyNumberFormat="1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 wrapText="1"/>
    </xf>
    <xf numFmtId="4" fontId="13" fillId="9" borderId="15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left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2" fontId="4" fillId="6" borderId="9" xfId="0" applyNumberFormat="1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0" borderId="26" xfId="0" applyFont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2" fontId="4" fillId="6" borderId="26" xfId="0" applyNumberFormat="1" applyFont="1" applyFill="1" applyBorder="1" applyAlignment="1">
      <alignment horizontal="center" vertical="top" wrapText="1"/>
    </xf>
    <xf numFmtId="2" fontId="17" fillId="6" borderId="26" xfId="0" applyNumberFormat="1" applyFont="1" applyFill="1" applyBorder="1" applyAlignment="1">
      <alignment horizontal="center" vertical="center" shrinkToFit="1"/>
    </xf>
    <xf numFmtId="2" fontId="18" fillId="6" borderId="26" xfId="0" applyNumberFormat="1" applyFont="1" applyFill="1" applyBorder="1" applyAlignment="1">
      <alignment horizontal="center" vertical="center"/>
    </xf>
    <xf numFmtId="2" fontId="13" fillId="6" borderId="26" xfId="0" applyNumberFormat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left" vertical="center" wrapText="1"/>
    </xf>
    <xf numFmtId="2" fontId="4" fillId="6" borderId="2" xfId="0" applyNumberFormat="1" applyFont="1" applyFill="1" applyBorder="1" applyAlignment="1">
      <alignment horizontal="center" vertical="top" wrapText="1"/>
    </xf>
    <xf numFmtId="2" fontId="17" fillId="6" borderId="2" xfId="0" applyNumberFormat="1" applyFont="1" applyFill="1" applyBorder="1" applyAlignment="1">
      <alignment horizontal="center" vertical="center" shrinkToFit="1"/>
    </xf>
    <xf numFmtId="2" fontId="18" fillId="6" borderId="2" xfId="0" applyNumberFormat="1" applyFont="1" applyFill="1" applyBorder="1" applyAlignment="1">
      <alignment horizontal="center" vertical="center"/>
    </xf>
    <xf numFmtId="2" fontId="13" fillId="6" borderId="2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18" fillId="0" borderId="2" xfId="1" applyFont="1" applyBorder="1" applyAlignment="1">
      <alignment horizontal="left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17" fillId="0" borderId="2" xfId="1" applyNumberFormat="1" applyFont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8" fillId="4" borderId="2" xfId="1" applyFont="1" applyFill="1" applyBorder="1" applyAlignment="1">
      <alignment horizontal="left" vertical="center" wrapText="1"/>
    </xf>
    <xf numFmtId="2" fontId="4" fillId="4" borderId="2" xfId="1" applyNumberFormat="1" applyFont="1" applyFill="1" applyBorder="1" applyAlignment="1">
      <alignment horizontal="center" vertical="center" wrapText="1"/>
    </xf>
    <xf numFmtId="2" fontId="17" fillId="4" borderId="2" xfId="1" applyNumberFormat="1" applyFont="1" applyFill="1" applyBorder="1" applyAlignment="1">
      <alignment horizontal="center" vertical="center" shrinkToFit="1"/>
    </xf>
    <xf numFmtId="4" fontId="13" fillId="4" borderId="15" xfId="0" applyNumberFormat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left" vertical="center" wrapText="1"/>
    </xf>
    <xf numFmtId="2" fontId="4" fillId="4" borderId="24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" fontId="4" fillId="3" borderId="19" xfId="0" applyNumberFormat="1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4" fontId="3" fillId="3" borderId="36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4" fillId="0" borderId="0" xfId="0" applyFont="1"/>
    <xf numFmtId="0" fontId="1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2" fontId="4" fillId="4" borderId="0" xfId="0" applyNumberFormat="1" applyFont="1" applyFill="1" applyAlignment="1">
      <alignment horizontal="center" vertical="center" wrapText="1"/>
    </xf>
    <xf numFmtId="4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2" fontId="3" fillId="4" borderId="0" xfId="0" applyNumberFormat="1" applyFont="1" applyFill="1" applyAlignment="1">
      <alignment horizontal="center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0" fillId="0" borderId="0" xfId="2" applyFont="1" applyAlignment="1">
      <alignment horizontal="center" vertical="center" wrapText="1"/>
    </xf>
    <xf numFmtId="4" fontId="21" fillId="0" borderId="0" xfId="2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2" applyFont="1" applyAlignment="1">
      <alignment horizontal="center" vertical="center" wrapText="1"/>
    </xf>
    <xf numFmtId="4" fontId="2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5" fillId="0" borderId="0" xfId="2" applyFont="1" applyAlignment="1">
      <alignment horizontal="center" vertical="center" wrapText="1"/>
    </xf>
    <xf numFmtId="2" fontId="25" fillId="0" borderId="0" xfId="2" applyNumberFormat="1" applyFont="1" applyAlignment="1">
      <alignment horizontal="center" vertical="center" wrapText="1"/>
    </xf>
    <xf numFmtId="4" fontId="22" fillId="0" borderId="0" xfId="2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/>
    </xf>
  </cellXfs>
  <cellStyles count="3">
    <cellStyle name="Звичайний" xfId="0" builtinId="0"/>
    <cellStyle name="Звичайний 4" xfId="1" xr:uid="{4C0A801A-4621-4D4A-8AD0-F8D4034E8F7C}"/>
    <cellStyle name="Обычный_Голосеевская" xfId="2" xr:uid="{53D7963D-42A6-45F7-B679-8A07A45E91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8"/>
  <sheetViews>
    <sheetView tabSelected="1" topLeftCell="A371" workbookViewId="0">
      <selection activeCell="C385" sqref="C385:K385"/>
    </sheetView>
  </sheetViews>
  <sheetFormatPr defaultRowHeight="14.5" x14ac:dyDescent="0.35"/>
  <cols>
    <col min="2" max="2" width="3.1796875" customWidth="1"/>
    <col min="3" max="3" width="36" style="1" customWidth="1"/>
    <col min="4" max="4" width="7.08984375" customWidth="1"/>
    <col min="5" max="5" width="8.81640625" style="2" customWidth="1"/>
    <col min="6" max="6" width="9.54296875" style="2" customWidth="1"/>
    <col min="7" max="7" width="12.81640625" style="2" customWidth="1"/>
    <col min="8" max="8" width="27.54296875" customWidth="1"/>
    <col min="9" max="9" width="7.1796875" style="2" customWidth="1"/>
    <col min="10" max="10" width="8.453125" style="2" customWidth="1"/>
    <col min="11" max="11" width="9.54296875" style="2" customWidth="1"/>
    <col min="12" max="12" width="12.81640625" style="2" customWidth="1"/>
    <col min="13" max="13" width="15" customWidth="1"/>
    <col min="14" max="14" width="11.81640625" bestFit="1" customWidth="1"/>
    <col min="257" max="257" width="3.1796875" customWidth="1"/>
    <col min="258" max="258" width="36" customWidth="1"/>
    <col min="259" max="259" width="7.08984375" customWidth="1"/>
    <col min="260" max="260" width="8.81640625" customWidth="1"/>
    <col min="261" max="261" width="9.54296875" customWidth="1"/>
    <col min="262" max="262" width="12.81640625" customWidth="1"/>
    <col min="263" max="263" width="27.54296875" customWidth="1"/>
    <col min="264" max="264" width="7.1796875" customWidth="1"/>
    <col min="265" max="265" width="8.453125" customWidth="1"/>
    <col min="266" max="266" width="9.54296875" customWidth="1"/>
    <col min="267" max="267" width="12.81640625" customWidth="1"/>
    <col min="268" max="268" width="61.1796875" customWidth="1"/>
    <col min="269" max="269" width="15" customWidth="1"/>
    <col min="270" max="270" width="11.81640625" bestFit="1" customWidth="1"/>
    <col min="513" max="513" width="3.1796875" customWidth="1"/>
    <col min="514" max="514" width="36" customWidth="1"/>
    <col min="515" max="515" width="7.08984375" customWidth="1"/>
    <col min="516" max="516" width="8.81640625" customWidth="1"/>
    <col min="517" max="517" width="9.54296875" customWidth="1"/>
    <col min="518" max="518" width="12.81640625" customWidth="1"/>
    <col min="519" max="519" width="27.54296875" customWidth="1"/>
    <col min="520" max="520" width="7.1796875" customWidth="1"/>
    <col min="521" max="521" width="8.453125" customWidth="1"/>
    <col min="522" max="522" width="9.54296875" customWidth="1"/>
    <col min="523" max="523" width="12.81640625" customWidth="1"/>
    <col min="524" max="524" width="61.1796875" customWidth="1"/>
    <col min="525" max="525" width="15" customWidth="1"/>
    <col min="526" max="526" width="11.81640625" bestFit="1" customWidth="1"/>
    <col min="769" max="769" width="3.1796875" customWidth="1"/>
    <col min="770" max="770" width="36" customWidth="1"/>
    <col min="771" max="771" width="7.08984375" customWidth="1"/>
    <col min="772" max="772" width="8.81640625" customWidth="1"/>
    <col min="773" max="773" width="9.54296875" customWidth="1"/>
    <col min="774" max="774" width="12.81640625" customWidth="1"/>
    <col min="775" max="775" width="27.54296875" customWidth="1"/>
    <col min="776" max="776" width="7.1796875" customWidth="1"/>
    <col min="777" max="777" width="8.453125" customWidth="1"/>
    <col min="778" max="778" width="9.54296875" customWidth="1"/>
    <col min="779" max="779" width="12.81640625" customWidth="1"/>
    <col min="780" max="780" width="61.1796875" customWidth="1"/>
    <col min="781" max="781" width="15" customWidth="1"/>
    <col min="782" max="782" width="11.81640625" bestFit="1" customWidth="1"/>
    <col min="1025" max="1025" width="3.1796875" customWidth="1"/>
    <col min="1026" max="1026" width="36" customWidth="1"/>
    <col min="1027" max="1027" width="7.08984375" customWidth="1"/>
    <col min="1028" max="1028" width="8.81640625" customWidth="1"/>
    <col min="1029" max="1029" width="9.54296875" customWidth="1"/>
    <col min="1030" max="1030" width="12.81640625" customWidth="1"/>
    <col min="1031" max="1031" width="27.54296875" customWidth="1"/>
    <col min="1032" max="1032" width="7.1796875" customWidth="1"/>
    <col min="1033" max="1033" width="8.453125" customWidth="1"/>
    <col min="1034" max="1034" width="9.54296875" customWidth="1"/>
    <col min="1035" max="1035" width="12.81640625" customWidth="1"/>
    <col min="1036" max="1036" width="61.1796875" customWidth="1"/>
    <col min="1037" max="1037" width="15" customWidth="1"/>
    <col min="1038" max="1038" width="11.81640625" bestFit="1" customWidth="1"/>
    <col min="1281" max="1281" width="3.1796875" customWidth="1"/>
    <col min="1282" max="1282" width="36" customWidth="1"/>
    <col min="1283" max="1283" width="7.08984375" customWidth="1"/>
    <col min="1284" max="1284" width="8.81640625" customWidth="1"/>
    <col min="1285" max="1285" width="9.54296875" customWidth="1"/>
    <col min="1286" max="1286" width="12.81640625" customWidth="1"/>
    <col min="1287" max="1287" width="27.54296875" customWidth="1"/>
    <col min="1288" max="1288" width="7.1796875" customWidth="1"/>
    <col min="1289" max="1289" width="8.453125" customWidth="1"/>
    <col min="1290" max="1290" width="9.54296875" customWidth="1"/>
    <col min="1291" max="1291" width="12.81640625" customWidth="1"/>
    <col min="1292" max="1292" width="61.1796875" customWidth="1"/>
    <col min="1293" max="1293" width="15" customWidth="1"/>
    <col min="1294" max="1294" width="11.81640625" bestFit="1" customWidth="1"/>
    <col min="1537" max="1537" width="3.1796875" customWidth="1"/>
    <col min="1538" max="1538" width="36" customWidth="1"/>
    <col min="1539" max="1539" width="7.08984375" customWidth="1"/>
    <col min="1540" max="1540" width="8.81640625" customWidth="1"/>
    <col min="1541" max="1541" width="9.54296875" customWidth="1"/>
    <col min="1542" max="1542" width="12.81640625" customWidth="1"/>
    <col min="1543" max="1543" width="27.54296875" customWidth="1"/>
    <col min="1544" max="1544" width="7.1796875" customWidth="1"/>
    <col min="1545" max="1545" width="8.453125" customWidth="1"/>
    <col min="1546" max="1546" width="9.54296875" customWidth="1"/>
    <col min="1547" max="1547" width="12.81640625" customWidth="1"/>
    <col min="1548" max="1548" width="61.1796875" customWidth="1"/>
    <col min="1549" max="1549" width="15" customWidth="1"/>
    <col min="1550" max="1550" width="11.81640625" bestFit="1" customWidth="1"/>
    <col min="1793" max="1793" width="3.1796875" customWidth="1"/>
    <col min="1794" max="1794" width="36" customWidth="1"/>
    <col min="1795" max="1795" width="7.08984375" customWidth="1"/>
    <col min="1796" max="1796" width="8.81640625" customWidth="1"/>
    <col min="1797" max="1797" width="9.54296875" customWidth="1"/>
    <col min="1798" max="1798" width="12.81640625" customWidth="1"/>
    <col min="1799" max="1799" width="27.54296875" customWidth="1"/>
    <col min="1800" max="1800" width="7.1796875" customWidth="1"/>
    <col min="1801" max="1801" width="8.453125" customWidth="1"/>
    <col min="1802" max="1802" width="9.54296875" customWidth="1"/>
    <col min="1803" max="1803" width="12.81640625" customWidth="1"/>
    <col min="1804" max="1804" width="61.1796875" customWidth="1"/>
    <col min="1805" max="1805" width="15" customWidth="1"/>
    <col min="1806" max="1806" width="11.81640625" bestFit="1" customWidth="1"/>
    <col min="2049" max="2049" width="3.1796875" customWidth="1"/>
    <col min="2050" max="2050" width="36" customWidth="1"/>
    <col min="2051" max="2051" width="7.08984375" customWidth="1"/>
    <col min="2052" max="2052" width="8.81640625" customWidth="1"/>
    <col min="2053" max="2053" width="9.54296875" customWidth="1"/>
    <col min="2054" max="2054" width="12.81640625" customWidth="1"/>
    <col min="2055" max="2055" width="27.54296875" customWidth="1"/>
    <col min="2056" max="2056" width="7.1796875" customWidth="1"/>
    <col min="2057" max="2057" width="8.453125" customWidth="1"/>
    <col min="2058" max="2058" width="9.54296875" customWidth="1"/>
    <col min="2059" max="2059" width="12.81640625" customWidth="1"/>
    <col min="2060" max="2060" width="61.1796875" customWidth="1"/>
    <col min="2061" max="2061" width="15" customWidth="1"/>
    <col min="2062" max="2062" width="11.81640625" bestFit="1" customWidth="1"/>
    <col min="2305" max="2305" width="3.1796875" customWidth="1"/>
    <col min="2306" max="2306" width="36" customWidth="1"/>
    <col min="2307" max="2307" width="7.08984375" customWidth="1"/>
    <col min="2308" max="2308" width="8.81640625" customWidth="1"/>
    <col min="2309" max="2309" width="9.54296875" customWidth="1"/>
    <col min="2310" max="2310" width="12.81640625" customWidth="1"/>
    <col min="2311" max="2311" width="27.54296875" customWidth="1"/>
    <col min="2312" max="2312" width="7.1796875" customWidth="1"/>
    <col min="2313" max="2313" width="8.453125" customWidth="1"/>
    <col min="2314" max="2314" width="9.54296875" customWidth="1"/>
    <col min="2315" max="2315" width="12.81640625" customWidth="1"/>
    <col min="2316" max="2316" width="61.1796875" customWidth="1"/>
    <col min="2317" max="2317" width="15" customWidth="1"/>
    <col min="2318" max="2318" width="11.81640625" bestFit="1" customWidth="1"/>
    <col min="2561" max="2561" width="3.1796875" customWidth="1"/>
    <col min="2562" max="2562" width="36" customWidth="1"/>
    <col min="2563" max="2563" width="7.08984375" customWidth="1"/>
    <col min="2564" max="2564" width="8.81640625" customWidth="1"/>
    <col min="2565" max="2565" width="9.54296875" customWidth="1"/>
    <col min="2566" max="2566" width="12.81640625" customWidth="1"/>
    <col min="2567" max="2567" width="27.54296875" customWidth="1"/>
    <col min="2568" max="2568" width="7.1796875" customWidth="1"/>
    <col min="2569" max="2569" width="8.453125" customWidth="1"/>
    <col min="2570" max="2570" width="9.54296875" customWidth="1"/>
    <col min="2571" max="2571" width="12.81640625" customWidth="1"/>
    <col min="2572" max="2572" width="61.1796875" customWidth="1"/>
    <col min="2573" max="2573" width="15" customWidth="1"/>
    <col min="2574" max="2574" width="11.81640625" bestFit="1" customWidth="1"/>
    <col min="2817" max="2817" width="3.1796875" customWidth="1"/>
    <col min="2818" max="2818" width="36" customWidth="1"/>
    <col min="2819" max="2819" width="7.08984375" customWidth="1"/>
    <col min="2820" max="2820" width="8.81640625" customWidth="1"/>
    <col min="2821" max="2821" width="9.54296875" customWidth="1"/>
    <col min="2822" max="2822" width="12.81640625" customWidth="1"/>
    <col min="2823" max="2823" width="27.54296875" customWidth="1"/>
    <col min="2824" max="2824" width="7.1796875" customWidth="1"/>
    <col min="2825" max="2825" width="8.453125" customWidth="1"/>
    <col min="2826" max="2826" width="9.54296875" customWidth="1"/>
    <col min="2827" max="2827" width="12.81640625" customWidth="1"/>
    <col min="2828" max="2828" width="61.1796875" customWidth="1"/>
    <col min="2829" max="2829" width="15" customWidth="1"/>
    <col min="2830" max="2830" width="11.81640625" bestFit="1" customWidth="1"/>
    <col min="3073" max="3073" width="3.1796875" customWidth="1"/>
    <col min="3074" max="3074" width="36" customWidth="1"/>
    <col min="3075" max="3075" width="7.08984375" customWidth="1"/>
    <col min="3076" max="3076" width="8.81640625" customWidth="1"/>
    <col min="3077" max="3077" width="9.54296875" customWidth="1"/>
    <col min="3078" max="3078" width="12.81640625" customWidth="1"/>
    <col min="3079" max="3079" width="27.54296875" customWidth="1"/>
    <col min="3080" max="3080" width="7.1796875" customWidth="1"/>
    <col min="3081" max="3081" width="8.453125" customWidth="1"/>
    <col min="3082" max="3082" width="9.54296875" customWidth="1"/>
    <col min="3083" max="3083" width="12.81640625" customWidth="1"/>
    <col min="3084" max="3084" width="61.1796875" customWidth="1"/>
    <col min="3085" max="3085" width="15" customWidth="1"/>
    <col min="3086" max="3086" width="11.81640625" bestFit="1" customWidth="1"/>
    <col min="3329" max="3329" width="3.1796875" customWidth="1"/>
    <col min="3330" max="3330" width="36" customWidth="1"/>
    <col min="3331" max="3331" width="7.08984375" customWidth="1"/>
    <col min="3332" max="3332" width="8.81640625" customWidth="1"/>
    <col min="3333" max="3333" width="9.54296875" customWidth="1"/>
    <col min="3334" max="3334" width="12.81640625" customWidth="1"/>
    <col min="3335" max="3335" width="27.54296875" customWidth="1"/>
    <col min="3336" max="3336" width="7.1796875" customWidth="1"/>
    <col min="3337" max="3337" width="8.453125" customWidth="1"/>
    <col min="3338" max="3338" width="9.54296875" customWidth="1"/>
    <col min="3339" max="3339" width="12.81640625" customWidth="1"/>
    <col min="3340" max="3340" width="61.1796875" customWidth="1"/>
    <col min="3341" max="3341" width="15" customWidth="1"/>
    <col min="3342" max="3342" width="11.81640625" bestFit="1" customWidth="1"/>
    <col min="3585" max="3585" width="3.1796875" customWidth="1"/>
    <col min="3586" max="3586" width="36" customWidth="1"/>
    <col min="3587" max="3587" width="7.08984375" customWidth="1"/>
    <col min="3588" max="3588" width="8.81640625" customWidth="1"/>
    <col min="3589" max="3589" width="9.54296875" customWidth="1"/>
    <col min="3590" max="3590" width="12.81640625" customWidth="1"/>
    <col min="3591" max="3591" width="27.54296875" customWidth="1"/>
    <col min="3592" max="3592" width="7.1796875" customWidth="1"/>
    <col min="3593" max="3593" width="8.453125" customWidth="1"/>
    <col min="3594" max="3594" width="9.54296875" customWidth="1"/>
    <col min="3595" max="3595" width="12.81640625" customWidth="1"/>
    <col min="3596" max="3596" width="61.1796875" customWidth="1"/>
    <col min="3597" max="3597" width="15" customWidth="1"/>
    <col min="3598" max="3598" width="11.81640625" bestFit="1" customWidth="1"/>
    <col min="3841" max="3841" width="3.1796875" customWidth="1"/>
    <col min="3842" max="3842" width="36" customWidth="1"/>
    <col min="3843" max="3843" width="7.08984375" customWidth="1"/>
    <col min="3844" max="3844" width="8.81640625" customWidth="1"/>
    <col min="3845" max="3845" width="9.54296875" customWidth="1"/>
    <col min="3846" max="3846" width="12.81640625" customWidth="1"/>
    <col min="3847" max="3847" width="27.54296875" customWidth="1"/>
    <col min="3848" max="3848" width="7.1796875" customWidth="1"/>
    <col min="3849" max="3849" width="8.453125" customWidth="1"/>
    <col min="3850" max="3850" width="9.54296875" customWidth="1"/>
    <col min="3851" max="3851" width="12.81640625" customWidth="1"/>
    <col min="3852" max="3852" width="61.1796875" customWidth="1"/>
    <col min="3853" max="3853" width="15" customWidth="1"/>
    <col min="3854" max="3854" width="11.81640625" bestFit="1" customWidth="1"/>
    <col min="4097" max="4097" width="3.1796875" customWidth="1"/>
    <col min="4098" max="4098" width="36" customWidth="1"/>
    <col min="4099" max="4099" width="7.08984375" customWidth="1"/>
    <col min="4100" max="4100" width="8.81640625" customWidth="1"/>
    <col min="4101" max="4101" width="9.54296875" customWidth="1"/>
    <col min="4102" max="4102" width="12.81640625" customWidth="1"/>
    <col min="4103" max="4103" width="27.54296875" customWidth="1"/>
    <col min="4104" max="4104" width="7.1796875" customWidth="1"/>
    <col min="4105" max="4105" width="8.453125" customWidth="1"/>
    <col min="4106" max="4106" width="9.54296875" customWidth="1"/>
    <col min="4107" max="4107" width="12.81640625" customWidth="1"/>
    <col min="4108" max="4108" width="61.1796875" customWidth="1"/>
    <col min="4109" max="4109" width="15" customWidth="1"/>
    <col min="4110" max="4110" width="11.81640625" bestFit="1" customWidth="1"/>
    <col min="4353" max="4353" width="3.1796875" customWidth="1"/>
    <col min="4354" max="4354" width="36" customWidth="1"/>
    <col min="4355" max="4355" width="7.08984375" customWidth="1"/>
    <col min="4356" max="4356" width="8.81640625" customWidth="1"/>
    <col min="4357" max="4357" width="9.54296875" customWidth="1"/>
    <col min="4358" max="4358" width="12.81640625" customWidth="1"/>
    <col min="4359" max="4359" width="27.54296875" customWidth="1"/>
    <col min="4360" max="4360" width="7.1796875" customWidth="1"/>
    <col min="4361" max="4361" width="8.453125" customWidth="1"/>
    <col min="4362" max="4362" width="9.54296875" customWidth="1"/>
    <col min="4363" max="4363" width="12.81640625" customWidth="1"/>
    <col min="4364" max="4364" width="61.1796875" customWidth="1"/>
    <col min="4365" max="4365" width="15" customWidth="1"/>
    <col min="4366" max="4366" width="11.81640625" bestFit="1" customWidth="1"/>
    <col min="4609" max="4609" width="3.1796875" customWidth="1"/>
    <col min="4610" max="4610" width="36" customWidth="1"/>
    <col min="4611" max="4611" width="7.08984375" customWidth="1"/>
    <col min="4612" max="4612" width="8.81640625" customWidth="1"/>
    <col min="4613" max="4613" width="9.54296875" customWidth="1"/>
    <col min="4614" max="4614" width="12.81640625" customWidth="1"/>
    <col min="4615" max="4615" width="27.54296875" customWidth="1"/>
    <col min="4616" max="4616" width="7.1796875" customWidth="1"/>
    <col min="4617" max="4617" width="8.453125" customWidth="1"/>
    <col min="4618" max="4618" width="9.54296875" customWidth="1"/>
    <col min="4619" max="4619" width="12.81640625" customWidth="1"/>
    <col min="4620" max="4620" width="61.1796875" customWidth="1"/>
    <col min="4621" max="4621" width="15" customWidth="1"/>
    <col min="4622" max="4622" width="11.81640625" bestFit="1" customWidth="1"/>
    <col min="4865" max="4865" width="3.1796875" customWidth="1"/>
    <col min="4866" max="4866" width="36" customWidth="1"/>
    <col min="4867" max="4867" width="7.08984375" customWidth="1"/>
    <col min="4868" max="4868" width="8.81640625" customWidth="1"/>
    <col min="4869" max="4869" width="9.54296875" customWidth="1"/>
    <col min="4870" max="4870" width="12.81640625" customWidth="1"/>
    <col min="4871" max="4871" width="27.54296875" customWidth="1"/>
    <col min="4872" max="4872" width="7.1796875" customWidth="1"/>
    <col min="4873" max="4873" width="8.453125" customWidth="1"/>
    <col min="4874" max="4874" width="9.54296875" customWidth="1"/>
    <col min="4875" max="4875" width="12.81640625" customWidth="1"/>
    <col min="4876" max="4876" width="61.1796875" customWidth="1"/>
    <col min="4877" max="4877" width="15" customWidth="1"/>
    <col min="4878" max="4878" width="11.81640625" bestFit="1" customWidth="1"/>
    <col min="5121" max="5121" width="3.1796875" customWidth="1"/>
    <col min="5122" max="5122" width="36" customWidth="1"/>
    <col min="5123" max="5123" width="7.08984375" customWidth="1"/>
    <col min="5124" max="5124" width="8.81640625" customWidth="1"/>
    <col min="5125" max="5125" width="9.54296875" customWidth="1"/>
    <col min="5126" max="5126" width="12.81640625" customWidth="1"/>
    <col min="5127" max="5127" width="27.54296875" customWidth="1"/>
    <col min="5128" max="5128" width="7.1796875" customWidth="1"/>
    <col min="5129" max="5129" width="8.453125" customWidth="1"/>
    <col min="5130" max="5130" width="9.54296875" customWidth="1"/>
    <col min="5131" max="5131" width="12.81640625" customWidth="1"/>
    <col min="5132" max="5132" width="61.1796875" customWidth="1"/>
    <col min="5133" max="5133" width="15" customWidth="1"/>
    <col min="5134" max="5134" width="11.81640625" bestFit="1" customWidth="1"/>
    <col min="5377" max="5377" width="3.1796875" customWidth="1"/>
    <col min="5378" max="5378" width="36" customWidth="1"/>
    <col min="5379" max="5379" width="7.08984375" customWidth="1"/>
    <col min="5380" max="5380" width="8.81640625" customWidth="1"/>
    <col min="5381" max="5381" width="9.54296875" customWidth="1"/>
    <col min="5382" max="5382" width="12.81640625" customWidth="1"/>
    <col min="5383" max="5383" width="27.54296875" customWidth="1"/>
    <col min="5384" max="5384" width="7.1796875" customWidth="1"/>
    <col min="5385" max="5385" width="8.453125" customWidth="1"/>
    <col min="5386" max="5386" width="9.54296875" customWidth="1"/>
    <col min="5387" max="5387" width="12.81640625" customWidth="1"/>
    <col min="5388" max="5388" width="61.1796875" customWidth="1"/>
    <col min="5389" max="5389" width="15" customWidth="1"/>
    <col min="5390" max="5390" width="11.81640625" bestFit="1" customWidth="1"/>
    <col min="5633" max="5633" width="3.1796875" customWidth="1"/>
    <col min="5634" max="5634" width="36" customWidth="1"/>
    <col min="5635" max="5635" width="7.08984375" customWidth="1"/>
    <col min="5636" max="5636" width="8.81640625" customWidth="1"/>
    <col min="5637" max="5637" width="9.54296875" customWidth="1"/>
    <col min="5638" max="5638" width="12.81640625" customWidth="1"/>
    <col min="5639" max="5639" width="27.54296875" customWidth="1"/>
    <col min="5640" max="5640" width="7.1796875" customWidth="1"/>
    <col min="5641" max="5641" width="8.453125" customWidth="1"/>
    <col min="5642" max="5642" width="9.54296875" customWidth="1"/>
    <col min="5643" max="5643" width="12.81640625" customWidth="1"/>
    <col min="5644" max="5644" width="61.1796875" customWidth="1"/>
    <col min="5645" max="5645" width="15" customWidth="1"/>
    <col min="5646" max="5646" width="11.81640625" bestFit="1" customWidth="1"/>
    <col min="5889" max="5889" width="3.1796875" customWidth="1"/>
    <col min="5890" max="5890" width="36" customWidth="1"/>
    <col min="5891" max="5891" width="7.08984375" customWidth="1"/>
    <col min="5892" max="5892" width="8.81640625" customWidth="1"/>
    <col min="5893" max="5893" width="9.54296875" customWidth="1"/>
    <col min="5894" max="5894" width="12.81640625" customWidth="1"/>
    <col min="5895" max="5895" width="27.54296875" customWidth="1"/>
    <col min="5896" max="5896" width="7.1796875" customWidth="1"/>
    <col min="5897" max="5897" width="8.453125" customWidth="1"/>
    <col min="5898" max="5898" width="9.54296875" customWidth="1"/>
    <col min="5899" max="5899" width="12.81640625" customWidth="1"/>
    <col min="5900" max="5900" width="61.1796875" customWidth="1"/>
    <col min="5901" max="5901" width="15" customWidth="1"/>
    <col min="5902" max="5902" width="11.81640625" bestFit="1" customWidth="1"/>
    <col min="6145" max="6145" width="3.1796875" customWidth="1"/>
    <col min="6146" max="6146" width="36" customWidth="1"/>
    <col min="6147" max="6147" width="7.08984375" customWidth="1"/>
    <col min="6148" max="6148" width="8.81640625" customWidth="1"/>
    <col min="6149" max="6149" width="9.54296875" customWidth="1"/>
    <col min="6150" max="6150" width="12.81640625" customWidth="1"/>
    <col min="6151" max="6151" width="27.54296875" customWidth="1"/>
    <col min="6152" max="6152" width="7.1796875" customWidth="1"/>
    <col min="6153" max="6153" width="8.453125" customWidth="1"/>
    <col min="6154" max="6154" width="9.54296875" customWidth="1"/>
    <col min="6155" max="6155" width="12.81640625" customWidth="1"/>
    <col min="6156" max="6156" width="61.1796875" customWidth="1"/>
    <col min="6157" max="6157" width="15" customWidth="1"/>
    <col min="6158" max="6158" width="11.81640625" bestFit="1" customWidth="1"/>
    <col min="6401" max="6401" width="3.1796875" customWidth="1"/>
    <col min="6402" max="6402" width="36" customWidth="1"/>
    <col min="6403" max="6403" width="7.08984375" customWidth="1"/>
    <col min="6404" max="6404" width="8.81640625" customWidth="1"/>
    <col min="6405" max="6405" width="9.54296875" customWidth="1"/>
    <col min="6406" max="6406" width="12.81640625" customWidth="1"/>
    <col min="6407" max="6407" width="27.54296875" customWidth="1"/>
    <col min="6408" max="6408" width="7.1796875" customWidth="1"/>
    <col min="6409" max="6409" width="8.453125" customWidth="1"/>
    <col min="6410" max="6410" width="9.54296875" customWidth="1"/>
    <col min="6411" max="6411" width="12.81640625" customWidth="1"/>
    <col min="6412" max="6412" width="61.1796875" customWidth="1"/>
    <col min="6413" max="6413" width="15" customWidth="1"/>
    <col min="6414" max="6414" width="11.81640625" bestFit="1" customWidth="1"/>
    <col min="6657" max="6657" width="3.1796875" customWidth="1"/>
    <col min="6658" max="6658" width="36" customWidth="1"/>
    <col min="6659" max="6659" width="7.08984375" customWidth="1"/>
    <col min="6660" max="6660" width="8.81640625" customWidth="1"/>
    <col min="6661" max="6661" width="9.54296875" customWidth="1"/>
    <col min="6662" max="6662" width="12.81640625" customWidth="1"/>
    <col min="6663" max="6663" width="27.54296875" customWidth="1"/>
    <col min="6664" max="6664" width="7.1796875" customWidth="1"/>
    <col min="6665" max="6665" width="8.453125" customWidth="1"/>
    <col min="6666" max="6666" width="9.54296875" customWidth="1"/>
    <col min="6667" max="6667" width="12.81640625" customWidth="1"/>
    <col min="6668" max="6668" width="61.1796875" customWidth="1"/>
    <col min="6669" max="6669" width="15" customWidth="1"/>
    <col min="6670" max="6670" width="11.81640625" bestFit="1" customWidth="1"/>
    <col min="6913" max="6913" width="3.1796875" customWidth="1"/>
    <col min="6914" max="6914" width="36" customWidth="1"/>
    <col min="6915" max="6915" width="7.08984375" customWidth="1"/>
    <col min="6916" max="6916" width="8.81640625" customWidth="1"/>
    <col min="6917" max="6917" width="9.54296875" customWidth="1"/>
    <col min="6918" max="6918" width="12.81640625" customWidth="1"/>
    <col min="6919" max="6919" width="27.54296875" customWidth="1"/>
    <col min="6920" max="6920" width="7.1796875" customWidth="1"/>
    <col min="6921" max="6921" width="8.453125" customWidth="1"/>
    <col min="6922" max="6922" width="9.54296875" customWidth="1"/>
    <col min="6923" max="6923" width="12.81640625" customWidth="1"/>
    <col min="6924" max="6924" width="61.1796875" customWidth="1"/>
    <col min="6925" max="6925" width="15" customWidth="1"/>
    <col min="6926" max="6926" width="11.81640625" bestFit="1" customWidth="1"/>
    <col min="7169" max="7169" width="3.1796875" customWidth="1"/>
    <col min="7170" max="7170" width="36" customWidth="1"/>
    <col min="7171" max="7171" width="7.08984375" customWidth="1"/>
    <col min="7172" max="7172" width="8.81640625" customWidth="1"/>
    <col min="7173" max="7173" width="9.54296875" customWidth="1"/>
    <col min="7174" max="7174" width="12.81640625" customWidth="1"/>
    <col min="7175" max="7175" width="27.54296875" customWidth="1"/>
    <col min="7176" max="7176" width="7.1796875" customWidth="1"/>
    <col min="7177" max="7177" width="8.453125" customWidth="1"/>
    <col min="7178" max="7178" width="9.54296875" customWidth="1"/>
    <col min="7179" max="7179" width="12.81640625" customWidth="1"/>
    <col min="7180" max="7180" width="61.1796875" customWidth="1"/>
    <col min="7181" max="7181" width="15" customWidth="1"/>
    <col min="7182" max="7182" width="11.81640625" bestFit="1" customWidth="1"/>
    <col min="7425" max="7425" width="3.1796875" customWidth="1"/>
    <col min="7426" max="7426" width="36" customWidth="1"/>
    <col min="7427" max="7427" width="7.08984375" customWidth="1"/>
    <col min="7428" max="7428" width="8.81640625" customWidth="1"/>
    <col min="7429" max="7429" width="9.54296875" customWidth="1"/>
    <col min="7430" max="7430" width="12.81640625" customWidth="1"/>
    <col min="7431" max="7431" width="27.54296875" customWidth="1"/>
    <col min="7432" max="7432" width="7.1796875" customWidth="1"/>
    <col min="7433" max="7433" width="8.453125" customWidth="1"/>
    <col min="7434" max="7434" width="9.54296875" customWidth="1"/>
    <col min="7435" max="7435" width="12.81640625" customWidth="1"/>
    <col min="7436" max="7436" width="61.1796875" customWidth="1"/>
    <col min="7437" max="7437" width="15" customWidth="1"/>
    <col min="7438" max="7438" width="11.81640625" bestFit="1" customWidth="1"/>
    <col min="7681" max="7681" width="3.1796875" customWidth="1"/>
    <col min="7682" max="7682" width="36" customWidth="1"/>
    <col min="7683" max="7683" width="7.08984375" customWidth="1"/>
    <col min="7684" max="7684" width="8.81640625" customWidth="1"/>
    <col min="7685" max="7685" width="9.54296875" customWidth="1"/>
    <col min="7686" max="7686" width="12.81640625" customWidth="1"/>
    <col min="7687" max="7687" width="27.54296875" customWidth="1"/>
    <col min="7688" max="7688" width="7.1796875" customWidth="1"/>
    <col min="7689" max="7689" width="8.453125" customWidth="1"/>
    <col min="7690" max="7690" width="9.54296875" customWidth="1"/>
    <col min="7691" max="7691" width="12.81640625" customWidth="1"/>
    <col min="7692" max="7692" width="61.1796875" customWidth="1"/>
    <col min="7693" max="7693" width="15" customWidth="1"/>
    <col min="7694" max="7694" width="11.81640625" bestFit="1" customWidth="1"/>
    <col min="7937" max="7937" width="3.1796875" customWidth="1"/>
    <col min="7938" max="7938" width="36" customWidth="1"/>
    <col min="7939" max="7939" width="7.08984375" customWidth="1"/>
    <col min="7940" max="7940" width="8.81640625" customWidth="1"/>
    <col min="7941" max="7941" width="9.54296875" customWidth="1"/>
    <col min="7942" max="7942" width="12.81640625" customWidth="1"/>
    <col min="7943" max="7943" width="27.54296875" customWidth="1"/>
    <col min="7944" max="7944" width="7.1796875" customWidth="1"/>
    <col min="7945" max="7945" width="8.453125" customWidth="1"/>
    <col min="7946" max="7946" width="9.54296875" customWidth="1"/>
    <col min="7947" max="7947" width="12.81640625" customWidth="1"/>
    <col min="7948" max="7948" width="61.1796875" customWidth="1"/>
    <col min="7949" max="7949" width="15" customWidth="1"/>
    <col min="7950" max="7950" width="11.81640625" bestFit="1" customWidth="1"/>
    <col min="8193" max="8193" width="3.1796875" customWidth="1"/>
    <col min="8194" max="8194" width="36" customWidth="1"/>
    <col min="8195" max="8195" width="7.08984375" customWidth="1"/>
    <col min="8196" max="8196" width="8.81640625" customWidth="1"/>
    <col min="8197" max="8197" width="9.54296875" customWidth="1"/>
    <col min="8198" max="8198" width="12.81640625" customWidth="1"/>
    <col min="8199" max="8199" width="27.54296875" customWidth="1"/>
    <col min="8200" max="8200" width="7.1796875" customWidth="1"/>
    <col min="8201" max="8201" width="8.453125" customWidth="1"/>
    <col min="8202" max="8202" width="9.54296875" customWidth="1"/>
    <col min="8203" max="8203" width="12.81640625" customWidth="1"/>
    <col min="8204" max="8204" width="61.1796875" customWidth="1"/>
    <col min="8205" max="8205" width="15" customWidth="1"/>
    <col min="8206" max="8206" width="11.81640625" bestFit="1" customWidth="1"/>
    <col min="8449" max="8449" width="3.1796875" customWidth="1"/>
    <col min="8450" max="8450" width="36" customWidth="1"/>
    <col min="8451" max="8451" width="7.08984375" customWidth="1"/>
    <col min="8452" max="8452" width="8.81640625" customWidth="1"/>
    <col min="8453" max="8453" width="9.54296875" customWidth="1"/>
    <col min="8454" max="8454" width="12.81640625" customWidth="1"/>
    <col min="8455" max="8455" width="27.54296875" customWidth="1"/>
    <col min="8456" max="8456" width="7.1796875" customWidth="1"/>
    <col min="8457" max="8457" width="8.453125" customWidth="1"/>
    <col min="8458" max="8458" width="9.54296875" customWidth="1"/>
    <col min="8459" max="8459" width="12.81640625" customWidth="1"/>
    <col min="8460" max="8460" width="61.1796875" customWidth="1"/>
    <col min="8461" max="8461" width="15" customWidth="1"/>
    <col min="8462" max="8462" width="11.81640625" bestFit="1" customWidth="1"/>
    <col min="8705" max="8705" width="3.1796875" customWidth="1"/>
    <col min="8706" max="8706" width="36" customWidth="1"/>
    <col min="8707" max="8707" width="7.08984375" customWidth="1"/>
    <col min="8708" max="8708" width="8.81640625" customWidth="1"/>
    <col min="8709" max="8709" width="9.54296875" customWidth="1"/>
    <col min="8710" max="8710" width="12.81640625" customWidth="1"/>
    <col min="8711" max="8711" width="27.54296875" customWidth="1"/>
    <col min="8712" max="8712" width="7.1796875" customWidth="1"/>
    <col min="8713" max="8713" width="8.453125" customWidth="1"/>
    <col min="8714" max="8714" width="9.54296875" customWidth="1"/>
    <col min="8715" max="8715" width="12.81640625" customWidth="1"/>
    <col min="8716" max="8716" width="61.1796875" customWidth="1"/>
    <col min="8717" max="8717" width="15" customWidth="1"/>
    <col min="8718" max="8718" width="11.81640625" bestFit="1" customWidth="1"/>
    <col min="8961" max="8961" width="3.1796875" customWidth="1"/>
    <col min="8962" max="8962" width="36" customWidth="1"/>
    <col min="8963" max="8963" width="7.08984375" customWidth="1"/>
    <col min="8964" max="8964" width="8.81640625" customWidth="1"/>
    <col min="8965" max="8965" width="9.54296875" customWidth="1"/>
    <col min="8966" max="8966" width="12.81640625" customWidth="1"/>
    <col min="8967" max="8967" width="27.54296875" customWidth="1"/>
    <col min="8968" max="8968" width="7.1796875" customWidth="1"/>
    <col min="8969" max="8969" width="8.453125" customWidth="1"/>
    <col min="8970" max="8970" width="9.54296875" customWidth="1"/>
    <col min="8971" max="8971" width="12.81640625" customWidth="1"/>
    <col min="8972" max="8972" width="61.1796875" customWidth="1"/>
    <col min="8973" max="8973" width="15" customWidth="1"/>
    <col min="8974" max="8974" width="11.81640625" bestFit="1" customWidth="1"/>
    <col min="9217" max="9217" width="3.1796875" customWidth="1"/>
    <col min="9218" max="9218" width="36" customWidth="1"/>
    <col min="9219" max="9219" width="7.08984375" customWidth="1"/>
    <col min="9220" max="9220" width="8.81640625" customWidth="1"/>
    <col min="9221" max="9221" width="9.54296875" customWidth="1"/>
    <col min="9222" max="9222" width="12.81640625" customWidth="1"/>
    <col min="9223" max="9223" width="27.54296875" customWidth="1"/>
    <col min="9224" max="9224" width="7.1796875" customWidth="1"/>
    <col min="9225" max="9225" width="8.453125" customWidth="1"/>
    <col min="9226" max="9226" width="9.54296875" customWidth="1"/>
    <col min="9227" max="9227" width="12.81640625" customWidth="1"/>
    <col min="9228" max="9228" width="61.1796875" customWidth="1"/>
    <col min="9229" max="9229" width="15" customWidth="1"/>
    <col min="9230" max="9230" width="11.81640625" bestFit="1" customWidth="1"/>
    <col min="9473" max="9473" width="3.1796875" customWidth="1"/>
    <col min="9474" max="9474" width="36" customWidth="1"/>
    <col min="9475" max="9475" width="7.08984375" customWidth="1"/>
    <col min="9476" max="9476" width="8.81640625" customWidth="1"/>
    <col min="9477" max="9477" width="9.54296875" customWidth="1"/>
    <col min="9478" max="9478" width="12.81640625" customWidth="1"/>
    <col min="9479" max="9479" width="27.54296875" customWidth="1"/>
    <col min="9480" max="9480" width="7.1796875" customWidth="1"/>
    <col min="9481" max="9481" width="8.453125" customWidth="1"/>
    <col min="9482" max="9482" width="9.54296875" customWidth="1"/>
    <col min="9483" max="9483" width="12.81640625" customWidth="1"/>
    <col min="9484" max="9484" width="61.1796875" customWidth="1"/>
    <col min="9485" max="9485" width="15" customWidth="1"/>
    <col min="9486" max="9486" width="11.81640625" bestFit="1" customWidth="1"/>
    <col min="9729" max="9729" width="3.1796875" customWidth="1"/>
    <col min="9730" max="9730" width="36" customWidth="1"/>
    <col min="9731" max="9731" width="7.08984375" customWidth="1"/>
    <col min="9732" max="9732" width="8.81640625" customWidth="1"/>
    <col min="9733" max="9733" width="9.54296875" customWidth="1"/>
    <col min="9734" max="9734" width="12.81640625" customWidth="1"/>
    <col min="9735" max="9735" width="27.54296875" customWidth="1"/>
    <col min="9736" max="9736" width="7.1796875" customWidth="1"/>
    <col min="9737" max="9737" width="8.453125" customWidth="1"/>
    <col min="9738" max="9738" width="9.54296875" customWidth="1"/>
    <col min="9739" max="9739" width="12.81640625" customWidth="1"/>
    <col min="9740" max="9740" width="61.1796875" customWidth="1"/>
    <col min="9741" max="9741" width="15" customWidth="1"/>
    <col min="9742" max="9742" width="11.81640625" bestFit="1" customWidth="1"/>
    <col min="9985" max="9985" width="3.1796875" customWidth="1"/>
    <col min="9986" max="9986" width="36" customWidth="1"/>
    <col min="9987" max="9987" width="7.08984375" customWidth="1"/>
    <col min="9988" max="9988" width="8.81640625" customWidth="1"/>
    <col min="9989" max="9989" width="9.54296875" customWidth="1"/>
    <col min="9990" max="9990" width="12.81640625" customWidth="1"/>
    <col min="9991" max="9991" width="27.54296875" customWidth="1"/>
    <col min="9992" max="9992" width="7.1796875" customWidth="1"/>
    <col min="9993" max="9993" width="8.453125" customWidth="1"/>
    <col min="9994" max="9994" width="9.54296875" customWidth="1"/>
    <col min="9995" max="9995" width="12.81640625" customWidth="1"/>
    <col min="9996" max="9996" width="61.1796875" customWidth="1"/>
    <col min="9997" max="9997" width="15" customWidth="1"/>
    <col min="9998" max="9998" width="11.81640625" bestFit="1" customWidth="1"/>
    <col min="10241" max="10241" width="3.1796875" customWidth="1"/>
    <col min="10242" max="10242" width="36" customWidth="1"/>
    <col min="10243" max="10243" width="7.08984375" customWidth="1"/>
    <col min="10244" max="10244" width="8.81640625" customWidth="1"/>
    <col min="10245" max="10245" width="9.54296875" customWidth="1"/>
    <col min="10246" max="10246" width="12.81640625" customWidth="1"/>
    <col min="10247" max="10247" width="27.54296875" customWidth="1"/>
    <col min="10248" max="10248" width="7.1796875" customWidth="1"/>
    <col min="10249" max="10249" width="8.453125" customWidth="1"/>
    <col min="10250" max="10250" width="9.54296875" customWidth="1"/>
    <col min="10251" max="10251" width="12.81640625" customWidth="1"/>
    <col min="10252" max="10252" width="61.1796875" customWidth="1"/>
    <col min="10253" max="10253" width="15" customWidth="1"/>
    <col min="10254" max="10254" width="11.81640625" bestFit="1" customWidth="1"/>
    <col min="10497" max="10497" width="3.1796875" customWidth="1"/>
    <col min="10498" max="10498" width="36" customWidth="1"/>
    <col min="10499" max="10499" width="7.08984375" customWidth="1"/>
    <col min="10500" max="10500" width="8.81640625" customWidth="1"/>
    <col min="10501" max="10501" width="9.54296875" customWidth="1"/>
    <col min="10502" max="10502" width="12.81640625" customWidth="1"/>
    <col min="10503" max="10503" width="27.54296875" customWidth="1"/>
    <col min="10504" max="10504" width="7.1796875" customWidth="1"/>
    <col min="10505" max="10505" width="8.453125" customWidth="1"/>
    <col min="10506" max="10506" width="9.54296875" customWidth="1"/>
    <col min="10507" max="10507" width="12.81640625" customWidth="1"/>
    <col min="10508" max="10508" width="61.1796875" customWidth="1"/>
    <col min="10509" max="10509" width="15" customWidth="1"/>
    <col min="10510" max="10510" width="11.81640625" bestFit="1" customWidth="1"/>
    <col min="10753" max="10753" width="3.1796875" customWidth="1"/>
    <col min="10754" max="10754" width="36" customWidth="1"/>
    <col min="10755" max="10755" width="7.08984375" customWidth="1"/>
    <col min="10756" max="10756" width="8.81640625" customWidth="1"/>
    <col min="10757" max="10757" width="9.54296875" customWidth="1"/>
    <col min="10758" max="10758" width="12.81640625" customWidth="1"/>
    <col min="10759" max="10759" width="27.54296875" customWidth="1"/>
    <col min="10760" max="10760" width="7.1796875" customWidth="1"/>
    <col min="10761" max="10761" width="8.453125" customWidth="1"/>
    <col min="10762" max="10762" width="9.54296875" customWidth="1"/>
    <col min="10763" max="10763" width="12.81640625" customWidth="1"/>
    <col min="10764" max="10764" width="61.1796875" customWidth="1"/>
    <col min="10765" max="10765" width="15" customWidth="1"/>
    <col min="10766" max="10766" width="11.81640625" bestFit="1" customWidth="1"/>
    <col min="11009" max="11009" width="3.1796875" customWidth="1"/>
    <col min="11010" max="11010" width="36" customWidth="1"/>
    <col min="11011" max="11011" width="7.08984375" customWidth="1"/>
    <col min="11012" max="11012" width="8.81640625" customWidth="1"/>
    <col min="11013" max="11013" width="9.54296875" customWidth="1"/>
    <col min="11014" max="11014" width="12.81640625" customWidth="1"/>
    <col min="11015" max="11015" width="27.54296875" customWidth="1"/>
    <col min="11016" max="11016" width="7.1796875" customWidth="1"/>
    <col min="11017" max="11017" width="8.453125" customWidth="1"/>
    <col min="11018" max="11018" width="9.54296875" customWidth="1"/>
    <col min="11019" max="11019" width="12.81640625" customWidth="1"/>
    <col min="11020" max="11020" width="61.1796875" customWidth="1"/>
    <col min="11021" max="11021" width="15" customWidth="1"/>
    <col min="11022" max="11022" width="11.81640625" bestFit="1" customWidth="1"/>
    <col min="11265" max="11265" width="3.1796875" customWidth="1"/>
    <col min="11266" max="11266" width="36" customWidth="1"/>
    <col min="11267" max="11267" width="7.08984375" customWidth="1"/>
    <col min="11268" max="11268" width="8.81640625" customWidth="1"/>
    <col min="11269" max="11269" width="9.54296875" customWidth="1"/>
    <col min="11270" max="11270" width="12.81640625" customWidth="1"/>
    <col min="11271" max="11271" width="27.54296875" customWidth="1"/>
    <col min="11272" max="11272" width="7.1796875" customWidth="1"/>
    <col min="11273" max="11273" width="8.453125" customWidth="1"/>
    <col min="11274" max="11274" width="9.54296875" customWidth="1"/>
    <col min="11275" max="11275" width="12.81640625" customWidth="1"/>
    <col min="11276" max="11276" width="61.1796875" customWidth="1"/>
    <col min="11277" max="11277" width="15" customWidth="1"/>
    <col min="11278" max="11278" width="11.81640625" bestFit="1" customWidth="1"/>
    <col min="11521" max="11521" width="3.1796875" customWidth="1"/>
    <col min="11522" max="11522" width="36" customWidth="1"/>
    <col min="11523" max="11523" width="7.08984375" customWidth="1"/>
    <col min="11524" max="11524" width="8.81640625" customWidth="1"/>
    <col min="11525" max="11525" width="9.54296875" customWidth="1"/>
    <col min="11526" max="11526" width="12.81640625" customWidth="1"/>
    <col min="11527" max="11527" width="27.54296875" customWidth="1"/>
    <col min="11528" max="11528" width="7.1796875" customWidth="1"/>
    <col min="11529" max="11529" width="8.453125" customWidth="1"/>
    <col min="11530" max="11530" width="9.54296875" customWidth="1"/>
    <col min="11531" max="11531" width="12.81640625" customWidth="1"/>
    <col min="11532" max="11532" width="61.1796875" customWidth="1"/>
    <col min="11533" max="11533" width="15" customWidth="1"/>
    <col min="11534" max="11534" width="11.81640625" bestFit="1" customWidth="1"/>
    <col min="11777" max="11777" width="3.1796875" customWidth="1"/>
    <col min="11778" max="11778" width="36" customWidth="1"/>
    <col min="11779" max="11779" width="7.08984375" customWidth="1"/>
    <col min="11780" max="11780" width="8.81640625" customWidth="1"/>
    <col min="11781" max="11781" width="9.54296875" customWidth="1"/>
    <col min="11782" max="11782" width="12.81640625" customWidth="1"/>
    <col min="11783" max="11783" width="27.54296875" customWidth="1"/>
    <col min="11784" max="11784" width="7.1796875" customWidth="1"/>
    <col min="11785" max="11785" width="8.453125" customWidth="1"/>
    <col min="11786" max="11786" width="9.54296875" customWidth="1"/>
    <col min="11787" max="11787" width="12.81640625" customWidth="1"/>
    <col min="11788" max="11788" width="61.1796875" customWidth="1"/>
    <col min="11789" max="11789" width="15" customWidth="1"/>
    <col min="11790" max="11790" width="11.81640625" bestFit="1" customWidth="1"/>
    <col min="12033" max="12033" width="3.1796875" customWidth="1"/>
    <col min="12034" max="12034" width="36" customWidth="1"/>
    <col min="12035" max="12035" width="7.08984375" customWidth="1"/>
    <col min="12036" max="12036" width="8.81640625" customWidth="1"/>
    <col min="12037" max="12037" width="9.54296875" customWidth="1"/>
    <col min="12038" max="12038" width="12.81640625" customWidth="1"/>
    <col min="12039" max="12039" width="27.54296875" customWidth="1"/>
    <col min="12040" max="12040" width="7.1796875" customWidth="1"/>
    <col min="12041" max="12041" width="8.453125" customWidth="1"/>
    <col min="12042" max="12042" width="9.54296875" customWidth="1"/>
    <col min="12043" max="12043" width="12.81640625" customWidth="1"/>
    <col min="12044" max="12044" width="61.1796875" customWidth="1"/>
    <col min="12045" max="12045" width="15" customWidth="1"/>
    <col min="12046" max="12046" width="11.81640625" bestFit="1" customWidth="1"/>
    <col min="12289" max="12289" width="3.1796875" customWidth="1"/>
    <col min="12290" max="12290" width="36" customWidth="1"/>
    <col min="12291" max="12291" width="7.08984375" customWidth="1"/>
    <col min="12292" max="12292" width="8.81640625" customWidth="1"/>
    <col min="12293" max="12293" width="9.54296875" customWidth="1"/>
    <col min="12294" max="12294" width="12.81640625" customWidth="1"/>
    <col min="12295" max="12295" width="27.54296875" customWidth="1"/>
    <col min="12296" max="12296" width="7.1796875" customWidth="1"/>
    <col min="12297" max="12297" width="8.453125" customWidth="1"/>
    <col min="12298" max="12298" width="9.54296875" customWidth="1"/>
    <col min="12299" max="12299" width="12.81640625" customWidth="1"/>
    <col min="12300" max="12300" width="61.1796875" customWidth="1"/>
    <col min="12301" max="12301" width="15" customWidth="1"/>
    <col min="12302" max="12302" width="11.81640625" bestFit="1" customWidth="1"/>
    <col min="12545" max="12545" width="3.1796875" customWidth="1"/>
    <col min="12546" max="12546" width="36" customWidth="1"/>
    <col min="12547" max="12547" width="7.08984375" customWidth="1"/>
    <col min="12548" max="12548" width="8.81640625" customWidth="1"/>
    <col min="12549" max="12549" width="9.54296875" customWidth="1"/>
    <col min="12550" max="12550" width="12.81640625" customWidth="1"/>
    <col min="12551" max="12551" width="27.54296875" customWidth="1"/>
    <col min="12552" max="12552" width="7.1796875" customWidth="1"/>
    <col min="12553" max="12553" width="8.453125" customWidth="1"/>
    <col min="12554" max="12554" width="9.54296875" customWidth="1"/>
    <col min="12555" max="12555" width="12.81640625" customWidth="1"/>
    <col min="12556" max="12556" width="61.1796875" customWidth="1"/>
    <col min="12557" max="12557" width="15" customWidth="1"/>
    <col min="12558" max="12558" width="11.81640625" bestFit="1" customWidth="1"/>
    <col min="12801" max="12801" width="3.1796875" customWidth="1"/>
    <col min="12802" max="12802" width="36" customWidth="1"/>
    <col min="12803" max="12803" width="7.08984375" customWidth="1"/>
    <col min="12804" max="12804" width="8.81640625" customWidth="1"/>
    <col min="12805" max="12805" width="9.54296875" customWidth="1"/>
    <col min="12806" max="12806" width="12.81640625" customWidth="1"/>
    <col min="12807" max="12807" width="27.54296875" customWidth="1"/>
    <col min="12808" max="12808" width="7.1796875" customWidth="1"/>
    <col min="12809" max="12809" width="8.453125" customWidth="1"/>
    <col min="12810" max="12810" width="9.54296875" customWidth="1"/>
    <col min="12811" max="12811" width="12.81640625" customWidth="1"/>
    <col min="12812" max="12812" width="61.1796875" customWidth="1"/>
    <col min="12813" max="12813" width="15" customWidth="1"/>
    <col min="12814" max="12814" width="11.81640625" bestFit="1" customWidth="1"/>
    <col min="13057" max="13057" width="3.1796875" customWidth="1"/>
    <col min="13058" max="13058" width="36" customWidth="1"/>
    <col min="13059" max="13059" width="7.08984375" customWidth="1"/>
    <col min="13060" max="13060" width="8.81640625" customWidth="1"/>
    <col min="13061" max="13061" width="9.54296875" customWidth="1"/>
    <col min="13062" max="13062" width="12.81640625" customWidth="1"/>
    <col min="13063" max="13063" width="27.54296875" customWidth="1"/>
    <col min="13064" max="13064" width="7.1796875" customWidth="1"/>
    <col min="13065" max="13065" width="8.453125" customWidth="1"/>
    <col min="13066" max="13066" width="9.54296875" customWidth="1"/>
    <col min="13067" max="13067" width="12.81640625" customWidth="1"/>
    <col min="13068" max="13068" width="61.1796875" customWidth="1"/>
    <col min="13069" max="13069" width="15" customWidth="1"/>
    <col min="13070" max="13070" width="11.81640625" bestFit="1" customWidth="1"/>
    <col min="13313" max="13313" width="3.1796875" customWidth="1"/>
    <col min="13314" max="13314" width="36" customWidth="1"/>
    <col min="13315" max="13315" width="7.08984375" customWidth="1"/>
    <col min="13316" max="13316" width="8.81640625" customWidth="1"/>
    <col min="13317" max="13317" width="9.54296875" customWidth="1"/>
    <col min="13318" max="13318" width="12.81640625" customWidth="1"/>
    <col min="13319" max="13319" width="27.54296875" customWidth="1"/>
    <col min="13320" max="13320" width="7.1796875" customWidth="1"/>
    <col min="13321" max="13321" width="8.453125" customWidth="1"/>
    <col min="13322" max="13322" width="9.54296875" customWidth="1"/>
    <col min="13323" max="13323" width="12.81640625" customWidth="1"/>
    <col min="13324" max="13324" width="61.1796875" customWidth="1"/>
    <col min="13325" max="13325" width="15" customWidth="1"/>
    <col min="13326" max="13326" width="11.81640625" bestFit="1" customWidth="1"/>
    <col min="13569" max="13569" width="3.1796875" customWidth="1"/>
    <col min="13570" max="13570" width="36" customWidth="1"/>
    <col min="13571" max="13571" width="7.08984375" customWidth="1"/>
    <col min="13572" max="13572" width="8.81640625" customWidth="1"/>
    <col min="13573" max="13573" width="9.54296875" customWidth="1"/>
    <col min="13574" max="13574" width="12.81640625" customWidth="1"/>
    <col min="13575" max="13575" width="27.54296875" customWidth="1"/>
    <col min="13576" max="13576" width="7.1796875" customWidth="1"/>
    <col min="13577" max="13577" width="8.453125" customWidth="1"/>
    <col min="13578" max="13578" width="9.54296875" customWidth="1"/>
    <col min="13579" max="13579" width="12.81640625" customWidth="1"/>
    <col min="13580" max="13580" width="61.1796875" customWidth="1"/>
    <col min="13581" max="13581" width="15" customWidth="1"/>
    <col min="13582" max="13582" width="11.81640625" bestFit="1" customWidth="1"/>
    <col min="13825" max="13825" width="3.1796875" customWidth="1"/>
    <col min="13826" max="13826" width="36" customWidth="1"/>
    <col min="13827" max="13827" width="7.08984375" customWidth="1"/>
    <col min="13828" max="13828" width="8.81640625" customWidth="1"/>
    <col min="13829" max="13829" width="9.54296875" customWidth="1"/>
    <col min="13830" max="13830" width="12.81640625" customWidth="1"/>
    <col min="13831" max="13831" width="27.54296875" customWidth="1"/>
    <col min="13832" max="13832" width="7.1796875" customWidth="1"/>
    <col min="13833" max="13833" width="8.453125" customWidth="1"/>
    <col min="13834" max="13834" width="9.54296875" customWidth="1"/>
    <col min="13835" max="13835" width="12.81640625" customWidth="1"/>
    <col min="13836" max="13836" width="61.1796875" customWidth="1"/>
    <col min="13837" max="13837" width="15" customWidth="1"/>
    <col min="13838" max="13838" width="11.81640625" bestFit="1" customWidth="1"/>
    <col min="14081" max="14081" width="3.1796875" customWidth="1"/>
    <col min="14082" max="14082" width="36" customWidth="1"/>
    <col min="14083" max="14083" width="7.08984375" customWidth="1"/>
    <col min="14084" max="14084" width="8.81640625" customWidth="1"/>
    <col min="14085" max="14085" width="9.54296875" customWidth="1"/>
    <col min="14086" max="14086" width="12.81640625" customWidth="1"/>
    <col min="14087" max="14087" width="27.54296875" customWidth="1"/>
    <col min="14088" max="14088" width="7.1796875" customWidth="1"/>
    <col min="14089" max="14089" width="8.453125" customWidth="1"/>
    <col min="14090" max="14090" width="9.54296875" customWidth="1"/>
    <col min="14091" max="14091" width="12.81640625" customWidth="1"/>
    <col min="14092" max="14092" width="61.1796875" customWidth="1"/>
    <col min="14093" max="14093" width="15" customWidth="1"/>
    <col min="14094" max="14094" width="11.81640625" bestFit="1" customWidth="1"/>
    <col min="14337" max="14337" width="3.1796875" customWidth="1"/>
    <col min="14338" max="14338" width="36" customWidth="1"/>
    <col min="14339" max="14339" width="7.08984375" customWidth="1"/>
    <col min="14340" max="14340" width="8.81640625" customWidth="1"/>
    <col min="14341" max="14341" width="9.54296875" customWidth="1"/>
    <col min="14342" max="14342" width="12.81640625" customWidth="1"/>
    <col min="14343" max="14343" width="27.54296875" customWidth="1"/>
    <col min="14344" max="14344" width="7.1796875" customWidth="1"/>
    <col min="14345" max="14345" width="8.453125" customWidth="1"/>
    <col min="14346" max="14346" width="9.54296875" customWidth="1"/>
    <col min="14347" max="14347" width="12.81640625" customWidth="1"/>
    <col min="14348" max="14348" width="61.1796875" customWidth="1"/>
    <col min="14349" max="14349" width="15" customWidth="1"/>
    <col min="14350" max="14350" width="11.81640625" bestFit="1" customWidth="1"/>
    <col min="14593" max="14593" width="3.1796875" customWidth="1"/>
    <col min="14594" max="14594" width="36" customWidth="1"/>
    <col min="14595" max="14595" width="7.08984375" customWidth="1"/>
    <col min="14596" max="14596" width="8.81640625" customWidth="1"/>
    <col min="14597" max="14597" width="9.54296875" customWidth="1"/>
    <col min="14598" max="14598" width="12.81640625" customWidth="1"/>
    <col min="14599" max="14599" width="27.54296875" customWidth="1"/>
    <col min="14600" max="14600" width="7.1796875" customWidth="1"/>
    <col min="14601" max="14601" width="8.453125" customWidth="1"/>
    <col min="14602" max="14602" width="9.54296875" customWidth="1"/>
    <col min="14603" max="14603" width="12.81640625" customWidth="1"/>
    <col min="14604" max="14604" width="61.1796875" customWidth="1"/>
    <col min="14605" max="14605" width="15" customWidth="1"/>
    <col min="14606" max="14606" width="11.81640625" bestFit="1" customWidth="1"/>
    <col min="14849" max="14849" width="3.1796875" customWidth="1"/>
    <col min="14850" max="14850" width="36" customWidth="1"/>
    <col min="14851" max="14851" width="7.08984375" customWidth="1"/>
    <col min="14852" max="14852" width="8.81640625" customWidth="1"/>
    <col min="14853" max="14853" width="9.54296875" customWidth="1"/>
    <col min="14854" max="14854" width="12.81640625" customWidth="1"/>
    <col min="14855" max="14855" width="27.54296875" customWidth="1"/>
    <col min="14856" max="14856" width="7.1796875" customWidth="1"/>
    <col min="14857" max="14857" width="8.453125" customWidth="1"/>
    <col min="14858" max="14858" width="9.54296875" customWidth="1"/>
    <col min="14859" max="14859" width="12.81640625" customWidth="1"/>
    <col min="14860" max="14860" width="61.1796875" customWidth="1"/>
    <col min="14861" max="14861" width="15" customWidth="1"/>
    <col min="14862" max="14862" width="11.81640625" bestFit="1" customWidth="1"/>
    <col min="15105" max="15105" width="3.1796875" customWidth="1"/>
    <col min="15106" max="15106" width="36" customWidth="1"/>
    <col min="15107" max="15107" width="7.08984375" customWidth="1"/>
    <col min="15108" max="15108" width="8.81640625" customWidth="1"/>
    <col min="15109" max="15109" width="9.54296875" customWidth="1"/>
    <col min="15110" max="15110" width="12.81640625" customWidth="1"/>
    <col min="15111" max="15111" width="27.54296875" customWidth="1"/>
    <col min="15112" max="15112" width="7.1796875" customWidth="1"/>
    <col min="15113" max="15113" width="8.453125" customWidth="1"/>
    <col min="15114" max="15114" width="9.54296875" customWidth="1"/>
    <col min="15115" max="15115" width="12.81640625" customWidth="1"/>
    <col min="15116" max="15116" width="61.1796875" customWidth="1"/>
    <col min="15117" max="15117" width="15" customWidth="1"/>
    <col min="15118" max="15118" width="11.81640625" bestFit="1" customWidth="1"/>
    <col min="15361" max="15361" width="3.1796875" customWidth="1"/>
    <col min="15362" max="15362" width="36" customWidth="1"/>
    <col min="15363" max="15363" width="7.08984375" customWidth="1"/>
    <col min="15364" max="15364" width="8.81640625" customWidth="1"/>
    <col min="15365" max="15365" width="9.54296875" customWidth="1"/>
    <col min="15366" max="15366" width="12.81640625" customWidth="1"/>
    <col min="15367" max="15367" width="27.54296875" customWidth="1"/>
    <col min="15368" max="15368" width="7.1796875" customWidth="1"/>
    <col min="15369" max="15369" width="8.453125" customWidth="1"/>
    <col min="15370" max="15370" width="9.54296875" customWidth="1"/>
    <col min="15371" max="15371" width="12.81640625" customWidth="1"/>
    <col min="15372" max="15372" width="61.1796875" customWidth="1"/>
    <col min="15373" max="15373" width="15" customWidth="1"/>
    <col min="15374" max="15374" width="11.81640625" bestFit="1" customWidth="1"/>
    <col min="15617" max="15617" width="3.1796875" customWidth="1"/>
    <col min="15618" max="15618" width="36" customWidth="1"/>
    <col min="15619" max="15619" width="7.08984375" customWidth="1"/>
    <col min="15620" max="15620" width="8.81640625" customWidth="1"/>
    <col min="15621" max="15621" width="9.54296875" customWidth="1"/>
    <col min="15622" max="15622" width="12.81640625" customWidth="1"/>
    <col min="15623" max="15623" width="27.54296875" customWidth="1"/>
    <col min="15624" max="15624" width="7.1796875" customWidth="1"/>
    <col min="15625" max="15625" width="8.453125" customWidth="1"/>
    <col min="15626" max="15626" width="9.54296875" customWidth="1"/>
    <col min="15627" max="15627" width="12.81640625" customWidth="1"/>
    <col min="15628" max="15628" width="61.1796875" customWidth="1"/>
    <col min="15629" max="15629" width="15" customWidth="1"/>
    <col min="15630" max="15630" width="11.81640625" bestFit="1" customWidth="1"/>
    <col min="15873" max="15873" width="3.1796875" customWidth="1"/>
    <col min="15874" max="15874" width="36" customWidth="1"/>
    <col min="15875" max="15875" width="7.08984375" customWidth="1"/>
    <col min="15876" max="15876" width="8.81640625" customWidth="1"/>
    <col min="15877" max="15877" width="9.54296875" customWidth="1"/>
    <col min="15878" max="15878" width="12.81640625" customWidth="1"/>
    <col min="15879" max="15879" width="27.54296875" customWidth="1"/>
    <col min="15880" max="15880" width="7.1796875" customWidth="1"/>
    <col min="15881" max="15881" width="8.453125" customWidth="1"/>
    <col min="15882" max="15882" width="9.54296875" customWidth="1"/>
    <col min="15883" max="15883" width="12.81640625" customWidth="1"/>
    <col min="15884" max="15884" width="61.1796875" customWidth="1"/>
    <col min="15885" max="15885" width="15" customWidth="1"/>
    <col min="15886" max="15886" width="11.81640625" bestFit="1" customWidth="1"/>
    <col min="16129" max="16129" width="3.1796875" customWidth="1"/>
    <col min="16130" max="16130" width="36" customWidth="1"/>
    <col min="16131" max="16131" width="7.08984375" customWidth="1"/>
    <col min="16132" max="16132" width="8.81640625" customWidth="1"/>
    <col min="16133" max="16133" width="9.54296875" customWidth="1"/>
    <col min="16134" max="16134" width="12.81640625" customWidth="1"/>
    <col min="16135" max="16135" width="27.54296875" customWidth="1"/>
    <col min="16136" max="16136" width="7.1796875" customWidth="1"/>
    <col min="16137" max="16137" width="8.453125" customWidth="1"/>
    <col min="16138" max="16138" width="9.54296875" customWidth="1"/>
    <col min="16139" max="16139" width="12.81640625" customWidth="1"/>
    <col min="16140" max="16140" width="61.1796875" customWidth="1"/>
    <col min="16141" max="16141" width="15" customWidth="1"/>
    <col min="16142" max="16142" width="11.81640625" bestFit="1" customWidth="1"/>
  </cols>
  <sheetData>
    <row r="1" spans="1:12" ht="6.5" customHeight="1" x14ac:dyDescent="0.35"/>
    <row r="3" spans="1:12" x14ac:dyDescent="0.35">
      <c r="G3" s="3"/>
      <c r="H3" s="4"/>
      <c r="I3" s="4"/>
      <c r="J3" s="4"/>
      <c r="K3" s="4"/>
      <c r="L3" s="4"/>
    </row>
    <row r="4" spans="1:12" x14ac:dyDescent="0.35">
      <c r="G4" s="4"/>
      <c r="H4" s="4"/>
      <c r="I4" s="4"/>
      <c r="J4" s="4"/>
      <c r="K4" s="4"/>
      <c r="L4" s="4"/>
    </row>
    <row r="5" spans="1:12" x14ac:dyDescent="0.35">
      <c r="G5" s="4"/>
      <c r="H5" s="4"/>
      <c r="I5" s="4"/>
      <c r="J5" s="4"/>
      <c r="K5" s="4"/>
      <c r="L5" s="4"/>
    </row>
    <row r="6" spans="1:12" x14ac:dyDescent="0.35">
      <c r="G6" s="4"/>
      <c r="H6" s="4"/>
      <c r="I6" s="4"/>
      <c r="J6" s="4"/>
      <c r="K6" s="4"/>
      <c r="L6" s="4"/>
    </row>
    <row r="7" spans="1:12" x14ac:dyDescent="0.35">
      <c r="G7" s="4"/>
      <c r="H7" s="4"/>
      <c r="I7" s="4"/>
      <c r="J7" s="4"/>
      <c r="K7" s="4"/>
      <c r="L7" s="4"/>
    </row>
    <row r="8" spans="1:12" ht="19.75" customHeight="1" x14ac:dyDescent="0.35">
      <c r="G8" s="5"/>
      <c r="H8" s="6"/>
      <c r="I8" s="7" t="s">
        <v>0</v>
      </c>
      <c r="J8" s="7"/>
      <c r="K8" s="7"/>
      <c r="L8" s="7"/>
    </row>
    <row r="9" spans="1:12" x14ac:dyDescent="0.35">
      <c r="B9" s="8"/>
      <c r="C9" s="9" t="s">
        <v>1</v>
      </c>
      <c r="D9" s="10"/>
      <c r="E9" s="10"/>
      <c r="F9" s="10"/>
      <c r="G9" s="10"/>
      <c r="H9" s="10"/>
      <c r="I9" s="10"/>
      <c r="J9" s="10"/>
      <c r="K9" s="10"/>
      <c r="L9" s="10"/>
    </row>
    <row r="10" spans="1:12" ht="6.5" customHeight="1" x14ac:dyDescent="0.35">
      <c r="B10" s="8"/>
      <c r="C10" s="11"/>
      <c r="D10" s="12"/>
      <c r="E10" s="13"/>
      <c r="F10" s="13"/>
      <c r="G10" s="13"/>
      <c r="H10" s="12"/>
      <c r="I10" s="13"/>
      <c r="J10" s="13"/>
      <c r="K10" s="13"/>
      <c r="L10" s="13"/>
    </row>
    <row r="11" spans="1:12" ht="16.75" customHeight="1" x14ac:dyDescent="0.35">
      <c r="B11" s="8"/>
      <c r="C11" s="14" t="s">
        <v>2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20.399999999999999" customHeight="1" x14ac:dyDescent="0.35">
      <c r="B12" s="8"/>
      <c r="C12" s="16" t="s">
        <v>3</v>
      </c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5.5" customHeight="1" thickBot="1" x14ac:dyDescent="0.4">
      <c r="B13" s="8"/>
      <c r="C13" s="18" t="s">
        <v>4</v>
      </c>
      <c r="D13" s="18"/>
      <c r="E13" s="18"/>
      <c r="F13" s="18"/>
      <c r="G13" s="18"/>
      <c r="H13" s="18"/>
      <c r="I13" s="18"/>
      <c r="J13" s="18"/>
      <c r="K13" s="18"/>
      <c r="L13" s="18"/>
    </row>
    <row r="14" spans="1:12" ht="27.65" customHeight="1" thickBot="1" x14ac:dyDescent="0.4">
      <c r="A14" s="19" t="s">
        <v>5</v>
      </c>
      <c r="B14" s="20" t="s">
        <v>6</v>
      </c>
      <c r="C14" s="21" t="s">
        <v>7</v>
      </c>
      <c r="D14" s="22" t="s">
        <v>8</v>
      </c>
      <c r="E14" s="23" t="s">
        <v>9</v>
      </c>
      <c r="F14" s="23" t="s">
        <v>10</v>
      </c>
      <c r="G14" s="24" t="s">
        <v>11</v>
      </c>
      <c r="H14" s="22" t="s">
        <v>12</v>
      </c>
      <c r="I14" s="22" t="s">
        <v>8</v>
      </c>
      <c r="J14" s="23" t="s">
        <v>9</v>
      </c>
      <c r="K14" s="23" t="s">
        <v>10</v>
      </c>
      <c r="L14" s="25" t="s">
        <v>11</v>
      </c>
    </row>
    <row r="15" spans="1:12" ht="1.25" hidden="1" customHeight="1" x14ac:dyDescent="0.4">
      <c r="B15" s="26">
        <v>1</v>
      </c>
      <c r="C15" s="27"/>
      <c r="D15" s="28"/>
      <c r="E15" s="29"/>
      <c r="F15" s="30"/>
      <c r="G15" s="31"/>
      <c r="H15" s="32"/>
      <c r="I15" s="33"/>
      <c r="J15" s="34"/>
      <c r="K15" s="34"/>
      <c r="L15" s="35"/>
    </row>
    <row r="16" spans="1:12" ht="24" hidden="1" customHeight="1" x14ac:dyDescent="0.4">
      <c r="B16" s="36">
        <v>2</v>
      </c>
      <c r="C16" s="37"/>
      <c r="D16" s="38"/>
      <c r="E16" s="29"/>
      <c r="F16" s="30"/>
      <c r="G16" s="39"/>
      <c r="H16" s="40"/>
      <c r="I16" s="41"/>
      <c r="J16" s="42"/>
      <c r="K16" s="42"/>
      <c r="L16" s="43"/>
    </row>
    <row r="17" spans="1:13" ht="32.4" hidden="1" customHeight="1" x14ac:dyDescent="0.4">
      <c r="B17" s="36">
        <v>3</v>
      </c>
      <c r="C17" s="37"/>
      <c r="D17" s="28"/>
      <c r="E17" s="44"/>
      <c r="F17" s="45"/>
      <c r="G17" s="39"/>
      <c r="H17" s="40"/>
      <c r="I17" s="41"/>
      <c r="J17" s="42"/>
      <c r="K17" s="42"/>
      <c r="L17" s="43"/>
    </row>
    <row r="18" spans="1:13" ht="12.75" hidden="1" customHeight="1" x14ac:dyDescent="0.4">
      <c r="B18" s="36">
        <v>4</v>
      </c>
      <c r="C18" s="37"/>
      <c r="D18" s="28"/>
      <c r="E18" s="44"/>
      <c r="F18" s="45"/>
      <c r="G18" s="39"/>
      <c r="H18" s="40"/>
      <c r="I18" s="41"/>
      <c r="J18" s="42"/>
      <c r="K18" s="42"/>
      <c r="L18" s="43"/>
    </row>
    <row r="19" spans="1:13" ht="12.75" hidden="1" customHeight="1" x14ac:dyDescent="0.4">
      <c r="B19" s="36">
        <v>5</v>
      </c>
      <c r="C19" s="37"/>
      <c r="D19" s="28"/>
      <c r="E19" s="44"/>
      <c r="F19" s="45"/>
      <c r="G19" s="39"/>
      <c r="H19" s="40"/>
      <c r="I19" s="41"/>
      <c r="J19" s="42"/>
      <c r="K19" s="42"/>
      <c r="L19" s="43"/>
    </row>
    <row r="20" spans="1:13" ht="15" hidden="1" customHeight="1" x14ac:dyDescent="0.4">
      <c r="B20" s="46">
        <v>6</v>
      </c>
      <c r="C20" s="47"/>
      <c r="D20" s="38"/>
      <c r="E20" s="29"/>
      <c r="F20" s="30"/>
      <c r="G20" s="48"/>
      <c r="H20" s="49"/>
      <c r="I20" s="50"/>
      <c r="J20" s="51"/>
      <c r="K20" s="51"/>
      <c r="L20" s="52"/>
    </row>
    <row r="21" spans="1:13" ht="12.75" hidden="1" customHeight="1" x14ac:dyDescent="0.4">
      <c r="B21" s="53"/>
      <c r="C21" s="54"/>
      <c r="D21" s="55"/>
      <c r="E21" s="55"/>
      <c r="F21" s="55"/>
      <c r="G21" s="56"/>
      <c r="H21" s="57"/>
      <c r="I21" s="58"/>
      <c r="J21" s="59"/>
      <c r="K21" s="60"/>
      <c r="L21" s="56"/>
    </row>
    <row r="22" spans="1:13" ht="18" customHeight="1" thickBot="1" x14ac:dyDescent="0.4">
      <c r="B22" s="61">
        <v>1</v>
      </c>
      <c r="C22" s="62" t="s">
        <v>13</v>
      </c>
      <c r="D22" s="63"/>
      <c r="E22" s="63"/>
      <c r="F22" s="63"/>
      <c r="G22" s="63"/>
      <c r="H22" s="63"/>
      <c r="I22" s="63"/>
      <c r="J22" s="63"/>
      <c r="K22" s="63"/>
      <c r="L22" s="64"/>
    </row>
    <row r="23" spans="1:13" ht="20" x14ac:dyDescent="0.35">
      <c r="A23" t="s">
        <v>14</v>
      </c>
      <c r="B23" s="26">
        <v>1</v>
      </c>
      <c r="C23" s="65" t="s">
        <v>15</v>
      </c>
      <c r="D23" s="66" t="s">
        <v>16</v>
      </c>
      <c r="E23" s="67">
        <v>1</v>
      </c>
      <c r="F23" s="68"/>
      <c r="G23" s="69">
        <f>F23*E23</f>
        <v>0</v>
      </c>
      <c r="H23" s="70" t="s">
        <v>17</v>
      </c>
      <c r="I23" s="33" t="s">
        <v>18</v>
      </c>
      <c r="J23" s="34">
        <v>1</v>
      </c>
      <c r="K23" s="71"/>
      <c r="L23" s="35">
        <f>K23*J23</f>
        <v>0</v>
      </c>
    </row>
    <row r="24" spans="1:13" ht="20.5" thickBot="1" x14ac:dyDescent="0.4">
      <c r="A24" t="s">
        <v>14</v>
      </c>
      <c r="B24" s="36">
        <v>2</v>
      </c>
      <c r="C24" s="72"/>
      <c r="D24" s="73"/>
      <c r="E24" s="74"/>
      <c r="F24" s="75"/>
      <c r="G24" s="76"/>
      <c r="H24" s="77" t="s">
        <v>19</v>
      </c>
      <c r="I24" s="41" t="s">
        <v>16</v>
      </c>
      <c r="J24" s="42">
        <v>1</v>
      </c>
      <c r="K24" s="42"/>
      <c r="L24" s="43">
        <f t="shared" ref="L24:L135" si="0">K24*J24</f>
        <v>0</v>
      </c>
    </row>
    <row r="25" spans="1:13" ht="30" x14ac:dyDescent="0.35">
      <c r="A25" t="s">
        <v>14</v>
      </c>
      <c r="B25" s="26">
        <v>3</v>
      </c>
      <c r="C25" s="78"/>
      <c r="D25" s="79"/>
      <c r="E25" s="80"/>
      <c r="F25" s="81"/>
      <c r="G25" s="82"/>
      <c r="H25" s="70" t="s">
        <v>20</v>
      </c>
      <c r="I25" s="41" t="s">
        <v>16</v>
      </c>
      <c r="J25" s="42">
        <v>2</v>
      </c>
      <c r="K25" s="42"/>
      <c r="L25" s="43">
        <f t="shared" si="0"/>
        <v>0</v>
      </c>
    </row>
    <row r="26" spans="1:13" ht="30.5" thickBot="1" x14ac:dyDescent="0.4">
      <c r="A26" t="s">
        <v>14</v>
      </c>
      <c r="B26" s="36">
        <v>4</v>
      </c>
      <c r="C26" s="83"/>
      <c r="D26" s="28"/>
      <c r="E26" s="74"/>
      <c r="F26" s="45"/>
      <c r="G26" s="45"/>
      <c r="H26" s="70" t="s">
        <v>21</v>
      </c>
      <c r="I26" s="41" t="s">
        <v>16</v>
      </c>
      <c r="J26" s="42">
        <v>1</v>
      </c>
      <c r="K26" s="42"/>
      <c r="L26" s="43">
        <f t="shared" si="0"/>
        <v>0</v>
      </c>
    </row>
    <row r="27" spans="1:13" ht="30" x14ac:dyDescent="0.35">
      <c r="A27" t="s">
        <v>14</v>
      </c>
      <c r="B27" s="26">
        <v>5</v>
      </c>
      <c r="C27" s="83"/>
      <c r="D27" s="28"/>
      <c r="E27" s="74"/>
      <c r="F27" s="45"/>
      <c r="G27" s="45"/>
      <c r="H27" s="70" t="s">
        <v>22</v>
      </c>
      <c r="I27" s="41" t="s">
        <v>16</v>
      </c>
      <c r="J27" s="42">
        <v>1</v>
      </c>
      <c r="K27" s="42"/>
      <c r="L27" s="43">
        <f t="shared" si="0"/>
        <v>0</v>
      </c>
    </row>
    <row r="28" spans="1:13" ht="15" thickBot="1" x14ac:dyDescent="0.4">
      <c r="A28" t="s">
        <v>14</v>
      </c>
      <c r="B28" s="36">
        <v>6</v>
      </c>
      <c r="C28" s="83"/>
      <c r="D28" s="28"/>
      <c r="E28" s="44"/>
      <c r="F28" s="45"/>
      <c r="G28" s="45"/>
      <c r="H28" s="70" t="s">
        <v>23</v>
      </c>
      <c r="I28" s="41" t="s">
        <v>16</v>
      </c>
      <c r="J28" s="42">
        <v>1</v>
      </c>
      <c r="K28" s="42"/>
      <c r="L28" s="43">
        <f t="shared" si="0"/>
        <v>0</v>
      </c>
      <c r="M28" s="84">
        <f>L40+L103+L104+L105+L106+L107+L108+L109+L110+L111+L120+L121+L122+L123+L124+L125+L224+L225+L226+L227+L228+L229+L230+L296+L297+L298+L299+L300+L301+L302+L303+L337+L338+L339+L340+L341+L147+L148</f>
        <v>0</v>
      </c>
    </row>
    <row r="29" spans="1:13" ht="20" x14ac:dyDescent="0.35">
      <c r="A29" t="s">
        <v>14</v>
      </c>
      <c r="B29" s="26">
        <v>7</v>
      </c>
      <c r="C29" s="83"/>
      <c r="D29" s="28"/>
      <c r="E29" s="44"/>
      <c r="F29" s="45"/>
      <c r="G29" s="45"/>
      <c r="H29" s="70" t="s">
        <v>24</v>
      </c>
      <c r="I29" s="41" t="s">
        <v>16</v>
      </c>
      <c r="J29" s="42">
        <v>4</v>
      </c>
      <c r="K29" s="42"/>
      <c r="L29" s="43">
        <f t="shared" si="0"/>
        <v>0</v>
      </c>
      <c r="M29" s="84">
        <f>G40+G103+G104+G105+G106+G107+G108+G109+G110+G111+G120+G147+G148+G224+G225+G226+G227+G228+G229+G230+G295+G296+G297+G301+G30+G337+G338+G339+G340+G341</f>
        <v>0</v>
      </c>
    </row>
    <row r="30" spans="1:13" ht="50.5" thickBot="1" x14ac:dyDescent="0.4">
      <c r="A30" t="s">
        <v>14</v>
      </c>
      <c r="B30" s="36">
        <v>8</v>
      </c>
      <c r="C30" s="83"/>
      <c r="D30" s="28"/>
      <c r="E30" s="44"/>
      <c r="F30" s="45"/>
      <c r="G30" s="45"/>
      <c r="H30" s="70" t="s">
        <v>25</v>
      </c>
      <c r="I30" s="50" t="s">
        <v>16</v>
      </c>
      <c r="J30" s="51">
        <v>1</v>
      </c>
      <c r="K30" s="85"/>
      <c r="L30" s="43">
        <f t="shared" si="0"/>
        <v>0</v>
      </c>
      <c r="M30" s="86">
        <f>SUM(M28:M29)</f>
        <v>0</v>
      </c>
    </row>
    <row r="31" spans="1:13" ht="20" x14ac:dyDescent="0.35">
      <c r="A31" t="s">
        <v>14</v>
      </c>
      <c r="B31" s="26">
        <v>9</v>
      </c>
      <c r="C31" s="83" t="s">
        <v>26</v>
      </c>
      <c r="D31" s="28" t="s">
        <v>16</v>
      </c>
      <c r="E31" s="74">
        <v>1</v>
      </c>
      <c r="F31" s="85"/>
      <c r="G31" s="45">
        <f>F31*E31</f>
        <v>0</v>
      </c>
      <c r="H31" s="70" t="s">
        <v>17</v>
      </c>
      <c r="I31" s="41" t="s">
        <v>18</v>
      </c>
      <c r="J31" s="42">
        <v>1</v>
      </c>
      <c r="K31" s="85"/>
      <c r="L31" s="43">
        <f t="shared" si="0"/>
        <v>0</v>
      </c>
    </row>
    <row r="32" spans="1:13" ht="20.5" thickBot="1" x14ac:dyDescent="0.4">
      <c r="A32" t="s">
        <v>14</v>
      </c>
      <c r="B32" s="36">
        <v>10</v>
      </c>
      <c r="C32" s="72"/>
      <c r="D32" s="73"/>
      <c r="E32" s="74"/>
      <c r="F32" s="85"/>
      <c r="G32" s="45"/>
      <c r="H32" s="70" t="s">
        <v>19</v>
      </c>
      <c r="I32" s="41" t="s">
        <v>16</v>
      </c>
      <c r="J32" s="42">
        <v>1</v>
      </c>
      <c r="K32" s="42"/>
      <c r="L32" s="43">
        <f t="shared" si="0"/>
        <v>0</v>
      </c>
    </row>
    <row r="33" spans="1:12" ht="30" x14ac:dyDescent="0.35">
      <c r="A33" t="s">
        <v>14</v>
      </c>
      <c r="B33" s="26">
        <v>11</v>
      </c>
      <c r="C33" s="78"/>
      <c r="D33" s="79"/>
      <c r="E33" s="80"/>
      <c r="F33" s="85"/>
      <c r="G33" s="45"/>
      <c r="H33" s="70" t="s">
        <v>20</v>
      </c>
      <c r="I33" s="41" t="s">
        <v>16</v>
      </c>
      <c r="J33" s="42">
        <v>2</v>
      </c>
      <c r="K33" s="42"/>
      <c r="L33" s="43">
        <f t="shared" si="0"/>
        <v>0</v>
      </c>
    </row>
    <row r="34" spans="1:12" ht="30.5" thickBot="1" x14ac:dyDescent="0.4">
      <c r="A34" t="s">
        <v>14</v>
      </c>
      <c r="B34" s="36">
        <v>12</v>
      </c>
      <c r="C34" s="83"/>
      <c r="D34" s="28"/>
      <c r="E34" s="74"/>
      <c r="F34" s="45"/>
      <c r="G34" s="45"/>
      <c r="H34" s="70" t="s">
        <v>21</v>
      </c>
      <c r="I34" s="41" t="s">
        <v>16</v>
      </c>
      <c r="J34" s="42">
        <v>1</v>
      </c>
      <c r="K34" s="42"/>
      <c r="L34" s="43">
        <f t="shared" si="0"/>
        <v>0</v>
      </c>
    </row>
    <row r="35" spans="1:12" ht="30" x14ac:dyDescent="0.35">
      <c r="A35" t="s">
        <v>14</v>
      </c>
      <c r="B35" s="26">
        <v>13</v>
      </c>
      <c r="C35" s="83"/>
      <c r="D35" s="28"/>
      <c r="E35" s="74"/>
      <c r="F35" s="45"/>
      <c r="G35" s="45"/>
      <c r="H35" s="70" t="s">
        <v>22</v>
      </c>
      <c r="I35" s="41" t="s">
        <v>16</v>
      </c>
      <c r="J35" s="42">
        <v>1</v>
      </c>
      <c r="K35" s="42"/>
      <c r="L35" s="43">
        <f t="shared" si="0"/>
        <v>0</v>
      </c>
    </row>
    <row r="36" spans="1:12" ht="15" thickBot="1" x14ac:dyDescent="0.4">
      <c r="A36" t="s">
        <v>14</v>
      </c>
      <c r="B36" s="36">
        <v>14</v>
      </c>
      <c r="C36" s="83"/>
      <c r="D36" s="28"/>
      <c r="E36" s="44"/>
      <c r="F36" s="45"/>
      <c r="G36" s="45"/>
      <c r="H36" s="70" t="s">
        <v>23</v>
      </c>
      <c r="I36" s="41" t="s">
        <v>16</v>
      </c>
      <c r="J36" s="42">
        <v>1</v>
      </c>
      <c r="K36" s="42"/>
      <c r="L36" s="43">
        <f t="shared" si="0"/>
        <v>0</v>
      </c>
    </row>
    <row r="37" spans="1:12" ht="20" x14ac:dyDescent="0.35">
      <c r="A37" t="s">
        <v>14</v>
      </c>
      <c r="B37" s="26">
        <v>15</v>
      </c>
      <c r="C37" s="83"/>
      <c r="D37" s="28"/>
      <c r="E37" s="44"/>
      <c r="F37" s="45"/>
      <c r="G37" s="45"/>
      <c r="H37" s="70" t="s">
        <v>24</v>
      </c>
      <c r="I37" s="41" t="s">
        <v>16</v>
      </c>
      <c r="J37" s="42">
        <v>4</v>
      </c>
      <c r="K37" s="42"/>
      <c r="L37" s="43">
        <f t="shared" si="0"/>
        <v>0</v>
      </c>
    </row>
    <row r="38" spans="1:12" ht="50.5" thickBot="1" x14ac:dyDescent="0.4">
      <c r="A38" t="s">
        <v>14</v>
      </c>
      <c r="B38" s="36">
        <v>16</v>
      </c>
      <c r="C38" s="83"/>
      <c r="D38" s="28"/>
      <c r="E38" s="44"/>
      <c r="F38" s="45"/>
      <c r="G38" s="45"/>
      <c r="H38" s="70" t="s">
        <v>25</v>
      </c>
      <c r="I38" s="41" t="s">
        <v>16</v>
      </c>
      <c r="J38" s="42">
        <v>1</v>
      </c>
      <c r="K38" s="85"/>
      <c r="L38" s="43">
        <f t="shared" si="0"/>
        <v>0</v>
      </c>
    </row>
    <row r="39" spans="1:12" ht="20" x14ac:dyDescent="0.35">
      <c r="A39" t="s">
        <v>14</v>
      </c>
      <c r="B39" s="26">
        <v>17</v>
      </c>
      <c r="C39" s="83"/>
      <c r="D39" s="28"/>
      <c r="E39" s="44"/>
      <c r="F39" s="45"/>
      <c r="G39" s="45"/>
      <c r="H39" s="87" t="s">
        <v>27</v>
      </c>
      <c r="I39" s="88" t="s">
        <v>18</v>
      </c>
      <c r="J39" s="85">
        <v>1</v>
      </c>
      <c r="K39" s="85"/>
      <c r="L39" s="89">
        <f t="shared" si="0"/>
        <v>0</v>
      </c>
    </row>
    <row r="40" spans="1:12" ht="30.5" thickBot="1" x14ac:dyDescent="0.4">
      <c r="A40" t="s">
        <v>14</v>
      </c>
      <c r="B40" s="36">
        <v>18</v>
      </c>
      <c r="C40" s="90" t="s">
        <v>28</v>
      </c>
      <c r="D40" s="91" t="s">
        <v>16</v>
      </c>
      <c r="E40" s="92">
        <v>2</v>
      </c>
      <c r="F40" s="93"/>
      <c r="G40" s="93">
        <f>F40*E40</f>
        <v>0</v>
      </c>
      <c r="H40" s="94" t="s">
        <v>29</v>
      </c>
      <c r="I40" s="91" t="s">
        <v>16</v>
      </c>
      <c r="J40" s="93">
        <v>2</v>
      </c>
      <c r="K40" s="93"/>
      <c r="L40" s="95">
        <f t="shared" si="0"/>
        <v>0</v>
      </c>
    </row>
    <row r="41" spans="1:12" ht="40" x14ac:dyDescent="0.35">
      <c r="A41" t="s">
        <v>14</v>
      </c>
      <c r="B41" s="26">
        <v>19</v>
      </c>
      <c r="C41" s="83" t="s">
        <v>30</v>
      </c>
      <c r="D41" s="28" t="s">
        <v>16</v>
      </c>
      <c r="E41" s="44">
        <v>1</v>
      </c>
      <c r="F41" s="96"/>
      <c r="G41" s="45">
        <f>F41*E41</f>
        <v>0</v>
      </c>
      <c r="H41" s="70" t="s">
        <v>31</v>
      </c>
      <c r="I41" s="41" t="s">
        <v>18</v>
      </c>
      <c r="J41" s="42">
        <v>1</v>
      </c>
      <c r="K41" s="85"/>
      <c r="L41" s="43">
        <f t="shared" si="0"/>
        <v>0</v>
      </c>
    </row>
    <row r="42" spans="1:12" ht="20.5" thickBot="1" x14ac:dyDescent="0.4">
      <c r="A42" t="s">
        <v>14</v>
      </c>
      <c r="B42" s="36">
        <v>20</v>
      </c>
      <c r="C42" s="72"/>
      <c r="D42" s="28"/>
      <c r="E42" s="74"/>
      <c r="F42" s="96"/>
      <c r="G42" s="45"/>
      <c r="H42" s="70" t="s">
        <v>32</v>
      </c>
      <c r="I42" s="41" t="s">
        <v>16</v>
      </c>
      <c r="J42" s="42">
        <v>2</v>
      </c>
      <c r="K42" s="42"/>
      <c r="L42" s="43">
        <f t="shared" si="0"/>
        <v>0</v>
      </c>
    </row>
    <row r="43" spans="1:12" ht="20" x14ac:dyDescent="0.35">
      <c r="A43" t="s">
        <v>14</v>
      </c>
      <c r="B43" s="26">
        <v>21</v>
      </c>
      <c r="C43" s="83"/>
      <c r="D43" s="28"/>
      <c r="E43" s="44"/>
      <c r="F43" s="45"/>
      <c r="G43" s="45">
        <f>F43*E43</f>
        <v>0</v>
      </c>
      <c r="H43" s="70" t="s">
        <v>33</v>
      </c>
      <c r="I43" s="41" t="s">
        <v>16</v>
      </c>
      <c r="J43" s="42">
        <v>1</v>
      </c>
      <c r="K43" s="42"/>
      <c r="L43" s="43">
        <f t="shared" si="0"/>
        <v>0</v>
      </c>
    </row>
    <row r="44" spans="1:12" ht="30.5" thickBot="1" x14ac:dyDescent="0.4">
      <c r="A44" t="s">
        <v>14</v>
      </c>
      <c r="B44" s="36">
        <v>22</v>
      </c>
      <c r="C44" s="78" t="s">
        <v>34</v>
      </c>
      <c r="D44" s="28" t="s">
        <v>16</v>
      </c>
      <c r="E44" s="74">
        <v>3</v>
      </c>
      <c r="F44" s="96"/>
      <c r="G44" s="45">
        <f>F44*E44</f>
        <v>0</v>
      </c>
      <c r="H44" s="70" t="s">
        <v>35</v>
      </c>
      <c r="I44" s="41" t="s">
        <v>16</v>
      </c>
      <c r="J44" s="42">
        <v>3</v>
      </c>
      <c r="K44" s="42"/>
      <c r="L44" s="43">
        <f t="shared" si="0"/>
        <v>0</v>
      </c>
    </row>
    <row r="45" spans="1:12" ht="40" x14ac:dyDescent="0.35">
      <c r="A45" t="s">
        <v>14</v>
      </c>
      <c r="B45" s="26">
        <v>23</v>
      </c>
      <c r="C45" s="83"/>
      <c r="D45" s="28"/>
      <c r="E45" s="44"/>
      <c r="F45" s="45"/>
      <c r="G45" s="45"/>
      <c r="H45" s="70" t="s">
        <v>36</v>
      </c>
      <c r="I45" s="41" t="s">
        <v>16</v>
      </c>
      <c r="J45" s="42">
        <v>1</v>
      </c>
      <c r="K45" s="85"/>
      <c r="L45" s="43">
        <f t="shared" si="0"/>
        <v>0</v>
      </c>
    </row>
    <row r="46" spans="1:12" ht="20.5" thickBot="1" x14ac:dyDescent="0.4">
      <c r="A46" t="s">
        <v>14</v>
      </c>
      <c r="B46" s="36">
        <v>24</v>
      </c>
      <c r="C46" s="83"/>
      <c r="D46" s="28"/>
      <c r="E46" s="44"/>
      <c r="F46" s="45"/>
      <c r="G46" s="45"/>
      <c r="H46" s="87" t="s">
        <v>27</v>
      </c>
      <c r="I46" s="88" t="s">
        <v>18</v>
      </c>
      <c r="J46" s="85">
        <v>1</v>
      </c>
      <c r="K46" s="85"/>
      <c r="L46" s="89">
        <f>K46*J46</f>
        <v>0</v>
      </c>
    </row>
    <row r="47" spans="1:12" ht="40" x14ac:dyDescent="0.35">
      <c r="A47" t="s">
        <v>14</v>
      </c>
      <c r="B47" s="26">
        <v>25</v>
      </c>
      <c r="C47" s="83" t="s">
        <v>37</v>
      </c>
      <c r="D47" s="28" t="s">
        <v>16</v>
      </c>
      <c r="E47" s="44">
        <v>1</v>
      </c>
      <c r="F47" s="96"/>
      <c r="G47" s="45">
        <f>F47*E47</f>
        <v>0</v>
      </c>
      <c r="H47" s="70" t="s">
        <v>31</v>
      </c>
      <c r="I47" s="41" t="s">
        <v>16</v>
      </c>
      <c r="J47" s="42">
        <v>1</v>
      </c>
      <c r="K47" s="85"/>
      <c r="L47" s="43">
        <f t="shared" si="0"/>
        <v>0</v>
      </c>
    </row>
    <row r="48" spans="1:12" ht="20.5" thickBot="1" x14ac:dyDescent="0.4">
      <c r="A48" t="s">
        <v>14</v>
      </c>
      <c r="B48" s="36">
        <v>26</v>
      </c>
      <c r="C48" s="72"/>
      <c r="D48" s="28"/>
      <c r="E48" s="74"/>
      <c r="F48" s="96"/>
      <c r="G48" s="45"/>
      <c r="H48" s="70" t="s">
        <v>38</v>
      </c>
      <c r="I48" s="41" t="s">
        <v>16</v>
      </c>
      <c r="J48" s="42">
        <v>2</v>
      </c>
      <c r="K48" s="42"/>
      <c r="L48" s="43">
        <f t="shared" si="0"/>
        <v>0</v>
      </c>
    </row>
    <row r="49" spans="1:12" ht="20" x14ac:dyDescent="0.35">
      <c r="A49" t="s">
        <v>14</v>
      </c>
      <c r="B49" s="26">
        <v>27</v>
      </c>
      <c r="C49" s="83"/>
      <c r="D49" s="28"/>
      <c r="E49" s="44"/>
      <c r="F49" s="45"/>
      <c r="G49" s="45"/>
      <c r="H49" s="70" t="s">
        <v>39</v>
      </c>
      <c r="I49" s="41" t="s">
        <v>16</v>
      </c>
      <c r="J49" s="42">
        <v>1</v>
      </c>
      <c r="K49" s="42"/>
      <c r="L49" s="43">
        <f t="shared" si="0"/>
        <v>0</v>
      </c>
    </row>
    <row r="50" spans="1:12" ht="30.5" thickBot="1" x14ac:dyDescent="0.4">
      <c r="A50" t="s">
        <v>14</v>
      </c>
      <c r="B50" s="36">
        <v>28</v>
      </c>
      <c r="C50" s="78"/>
      <c r="D50" s="28"/>
      <c r="E50" s="74"/>
      <c r="F50" s="96"/>
      <c r="G50" s="45"/>
      <c r="H50" s="70" t="s">
        <v>40</v>
      </c>
      <c r="I50" s="41" t="s">
        <v>16</v>
      </c>
      <c r="J50" s="42">
        <v>1</v>
      </c>
      <c r="K50" s="42"/>
      <c r="L50" s="43">
        <f t="shared" si="0"/>
        <v>0</v>
      </c>
    </row>
    <row r="51" spans="1:12" ht="30" x14ac:dyDescent="0.35">
      <c r="A51" t="s">
        <v>14</v>
      </c>
      <c r="B51" s="26">
        <v>29</v>
      </c>
      <c r="C51" s="83"/>
      <c r="D51" s="28"/>
      <c r="E51" s="74"/>
      <c r="F51" s="45"/>
      <c r="G51" s="45"/>
      <c r="H51" s="70" t="s">
        <v>41</v>
      </c>
      <c r="I51" s="41" t="s">
        <v>16</v>
      </c>
      <c r="J51" s="42">
        <v>2</v>
      </c>
      <c r="K51" s="42"/>
      <c r="L51" s="43">
        <f t="shared" si="0"/>
        <v>0</v>
      </c>
    </row>
    <row r="52" spans="1:12" ht="30.5" thickBot="1" x14ac:dyDescent="0.4">
      <c r="A52" t="s">
        <v>14</v>
      </c>
      <c r="B52" s="36">
        <v>30</v>
      </c>
      <c r="C52" s="83"/>
      <c r="D52" s="28"/>
      <c r="E52" s="74"/>
      <c r="F52" s="45"/>
      <c r="G52" s="45"/>
      <c r="H52" s="70" t="s">
        <v>42</v>
      </c>
      <c r="I52" s="41" t="s">
        <v>16</v>
      </c>
      <c r="J52" s="42">
        <v>1</v>
      </c>
      <c r="K52" s="42"/>
      <c r="L52" s="43">
        <f t="shared" si="0"/>
        <v>0</v>
      </c>
    </row>
    <row r="53" spans="1:12" ht="30" x14ac:dyDescent="0.35">
      <c r="A53" t="s">
        <v>14</v>
      </c>
      <c r="B53" s="26">
        <v>31</v>
      </c>
      <c r="C53" s="83"/>
      <c r="D53" s="28"/>
      <c r="E53" s="74"/>
      <c r="F53" s="45"/>
      <c r="G53" s="45"/>
      <c r="H53" s="70" t="s">
        <v>43</v>
      </c>
      <c r="I53" s="41" t="s">
        <v>16</v>
      </c>
      <c r="J53" s="42">
        <v>1</v>
      </c>
      <c r="K53" s="42"/>
      <c r="L53" s="43">
        <f t="shared" si="0"/>
        <v>0</v>
      </c>
    </row>
    <row r="54" spans="1:12" ht="30.5" thickBot="1" x14ac:dyDescent="0.4">
      <c r="A54" t="s">
        <v>14</v>
      </c>
      <c r="B54" s="36">
        <v>32</v>
      </c>
      <c r="C54" s="83"/>
      <c r="D54" s="28"/>
      <c r="E54" s="74"/>
      <c r="F54" s="45"/>
      <c r="G54" s="45"/>
      <c r="H54" s="70" t="s">
        <v>44</v>
      </c>
      <c r="I54" s="41" t="s">
        <v>16</v>
      </c>
      <c r="J54" s="42">
        <v>1</v>
      </c>
      <c r="K54" s="42"/>
      <c r="L54" s="43">
        <f t="shared" si="0"/>
        <v>0</v>
      </c>
    </row>
    <row r="55" spans="1:12" x14ac:dyDescent="0.35">
      <c r="A55" t="s">
        <v>14</v>
      </c>
      <c r="B55" s="26">
        <v>33</v>
      </c>
      <c r="C55" s="83"/>
      <c r="D55" s="28"/>
      <c r="E55" s="44"/>
      <c r="F55" s="45"/>
      <c r="G55" s="45"/>
      <c r="H55" s="70" t="s">
        <v>45</v>
      </c>
      <c r="I55" s="41" t="s">
        <v>16</v>
      </c>
      <c r="J55" s="42">
        <v>2</v>
      </c>
      <c r="K55" s="42"/>
      <c r="L55" s="43">
        <f t="shared" si="0"/>
        <v>0</v>
      </c>
    </row>
    <row r="56" spans="1:12" ht="20.5" thickBot="1" x14ac:dyDescent="0.4">
      <c r="A56" t="s">
        <v>14</v>
      </c>
      <c r="B56" s="36">
        <v>34</v>
      </c>
      <c r="C56" s="83"/>
      <c r="D56" s="28"/>
      <c r="E56" s="44"/>
      <c r="F56" s="45"/>
      <c r="G56" s="45"/>
      <c r="H56" s="70" t="s">
        <v>24</v>
      </c>
      <c r="I56" s="41" t="s">
        <v>16</v>
      </c>
      <c r="J56" s="42">
        <v>3</v>
      </c>
      <c r="K56" s="42"/>
      <c r="L56" s="43">
        <f t="shared" si="0"/>
        <v>0</v>
      </c>
    </row>
    <row r="57" spans="1:12" ht="50" x14ac:dyDescent="0.35">
      <c r="A57" t="s">
        <v>14</v>
      </c>
      <c r="B57" s="26">
        <v>35</v>
      </c>
      <c r="C57" s="83"/>
      <c r="D57" s="28"/>
      <c r="E57" s="44"/>
      <c r="F57" s="45"/>
      <c r="G57" s="45"/>
      <c r="H57" s="70" t="s">
        <v>25</v>
      </c>
      <c r="I57" s="41" t="s">
        <v>16</v>
      </c>
      <c r="J57" s="42">
        <v>1</v>
      </c>
      <c r="K57" s="85"/>
      <c r="L57" s="43">
        <f t="shared" si="0"/>
        <v>0</v>
      </c>
    </row>
    <row r="58" spans="1:12" ht="20.5" thickBot="1" x14ac:dyDescent="0.4">
      <c r="A58" t="s">
        <v>14</v>
      </c>
      <c r="B58" s="36">
        <v>36</v>
      </c>
      <c r="C58" s="83"/>
      <c r="D58" s="28"/>
      <c r="E58" s="44"/>
      <c r="F58" s="45"/>
      <c r="G58" s="45"/>
      <c r="H58" s="87" t="s">
        <v>27</v>
      </c>
      <c r="I58" s="88" t="s">
        <v>18</v>
      </c>
      <c r="J58" s="85">
        <v>1</v>
      </c>
      <c r="K58" s="85"/>
      <c r="L58" s="89">
        <f t="shared" si="0"/>
        <v>0</v>
      </c>
    </row>
    <row r="59" spans="1:12" ht="40" x14ac:dyDescent="0.35">
      <c r="A59" t="s">
        <v>14</v>
      </c>
      <c r="B59" s="26">
        <v>37</v>
      </c>
      <c r="C59" s="83" t="s">
        <v>46</v>
      </c>
      <c r="D59" s="28" t="s">
        <v>16</v>
      </c>
      <c r="E59" s="44">
        <v>1</v>
      </c>
      <c r="F59" s="96"/>
      <c r="G59" s="45">
        <f>F59*E59</f>
        <v>0</v>
      </c>
      <c r="H59" s="70" t="s">
        <v>31</v>
      </c>
      <c r="I59" s="41" t="s">
        <v>16</v>
      </c>
      <c r="J59" s="42">
        <v>1</v>
      </c>
      <c r="K59" s="85"/>
      <c r="L59" s="43">
        <f t="shared" si="0"/>
        <v>0</v>
      </c>
    </row>
    <row r="60" spans="1:12" ht="20.5" thickBot="1" x14ac:dyDescent="0.4">
      <c r="A60" t="s">
        <v>14</v>
      </c>
      <c r="B60" s="36">
        <v>38</v>
      </c>
      <c r="C60" s="72"/>
      <c r="D60" s="28"/>
      <c r="E60" s="74"/>
      <c r="F60" s="96"/>
      <c r="G60" s="45"/>
      <c r="H60" s="70" t="s">
        <v>32</v>
      </c>
      <c r="I60" s="41" t="s">
        <v>16</v>
      </c>
      <c r="J60" s="42">
        <v>2</v>
      </c>
      <c r="K60" s="42"/>
      <c r="L60" s="43">
        <f t="shared" si="0"/>
        <v>0</v>
      </c>
    </row>
    <row r="61" spans="1:12" ht="20" x14ac:dyDescent="0.35">
      <c r="A61" t="s">
        <v>14</v>
      </c>
      <c r="B61" s="26">
        <v>39</v>
      </c>
      <c r="C61" s="83"/>
      <c r="D61" s="28"/>
      <c r="E61" s="44"/>
      <c r="F61" s="45"/>
      <c r="G61" s="45"/>
      <c r="H61" s="70" t="s">
        <v>33</v>
      </c>
      <c r="I61" s="41" t="s">
        <v>16</v>
      </c>
      <c r="J61" s="42">
        <v>1</v>
      </c>
      <c r="K61" s="42"/>
      <c r="L61" s="43">
        <f t="shared" si="0"/>
        <v>0</v>
      </c>
    </row>
    <row r="62" spans="1:12" ht="30.5" thickBot="1" x14ac:dyDescent="0.4">
      <c r="A62" t="s">
        <v>14</v>
      </c>
      <c r="B62" s="36">
        <v>40</v>
      </c>
      <c r="C62" s="78"/>
      <c r="D62" s="28"/>
      <c r="E62" s="74"/>
      <c r="F62" s="96"/>
      <c r="G62" s="45"/>
      <c r="H62" s="70" t="s">
        <v>47</v>
      </c>
      <c r="I62" s="41" t="s">
        <v>16</v>
      </c>
      <c r="J62" s="42">
        <v>2</v>
      </c>
      <c r="K62" s="42"/>
      <c r="L62" s="43">
        <f t="shared" si="0"/>
        <v>0</v>
      </c>
    </row>
    <row r="63" spans="1:12" ht="30" x14ac:dyDescent="0.35">
      <c r="A63" t="s">
        <v>14</v>
      </c>
      <c r="B63" s="26">
        <v>41</v>
      </c>
      <c r="C63" s="83"/>
      <c r="D63" s="28"/>
      <c r="E63" s="74"/>
      <c r="F63" s="45"/>
      <c r="G63" s="45"/>
      <c r="H63" s="70" t="s">
        <v>43</v>
      </c>
      <c r="I63" s="41" t="s">
        <v>16</v>
      </c>
      <c r="J63" s="42">
        <v>4</v>
      </c>
      <c r="K63" s="42"/>
      <c r="L63" s="43">
        <f t="shared" si="0"/>
        <v>0</v>
      </c>
    </row>
    <row r="64" spans="1:12" ht="30.5" thickBot="1" x14ac:dyDescent="0.4">
      <c r="A64" t="s">
        <v>14</v>
      </c>
      <c r="B64" s="36">
        <v>42</v>
      </c>
      <c r="C64" s="83"/>
      <c r="D64" s="28"/>
      <c r="E64" s="74"/>
      <c r="F64" s="45"/>
      <c r="G64" s="45"/>
      <c r="H64" s="70" t="s">
        <v>43</v>
      </c>
      <c r="I64" s="41" t="s">
        <v>16</v>
      </c>
      <c r="J64" s="42">
        <v>1</v>
      </c>
      <c r="K64" s="42"/>
      <c r="L64" s="43">
        <f t="shared" si="0"/>
        <v>0</v>
      </c>
    </row>
    <row r="65" spans="1:12" ht="30" x14ac:dyDescent="0.35">
      <c r="A65" t="s">
        <v>14</v>
      </c>
      <c r="B65" s="26">
        <v>43</v>
      </c>
      <c r="C65" s="83"/>
      <c r="D65" s="28"/>
      <c r="E65" s="74"/>
      <c r="F65" s="45"/>
      <c r="G65" s="45"/>
      <c r="H65" s="70" t="s">
        <v>48</v>
      </c>
      <c r="I65" s="41" t="s">
        <v>16</v>
      </c>
      <c r="J65" s="42">
        <v>1</v>
      </c>
      <c r="K65" s="42"/>
      <c r="L65" s="43">
        <f t="shared" si="0"/>
        <v>0</v>
      </c>
    </row>
    <row r="66" spans="1:12" ht="30.5" thickBot="1" x14ac:dyDescent="0.4">
      <c r="A66" t="s">
        <v>14</v>
      </c>
      <c r="B66" s="36">
        <v>44</v>
      </c>
      <c r="C66" s="83"/>
      <c r="D66" s="28"/>
      <c r="E66" s="74"/>
      <c r="F66" s="45"/>
      <c r="G66" s="45"/>
      <c r="H66" s="70" t="s">
        <v>49</v>
      </c>
      <c r="I66" s="41" t="s">
        <v>16</v>
      </c>
      <c r="J66" s="42">
        <v>19</v>
      </c>
      <c r="K66" s="42"/>
      <c r="L66" s="43">
        <f t="shared" si="0"/>
        <v>0</v>
      </c>
    </row>
    <row r="67" spans="1:12" x14ac:dyDescent="0.35">
      <c r="A67" t="s">
        <v>14</v>
      </c>
      <c r="B67" s="26">
        <v>45</v>
      </c>
      <c r="C67" s="83"/>
      <c r="D67" s="28"/>
      <c r="E67" s="44"/>
      <c r="F67" s="45"/>
      <c r="G67" s="45"/>
      <c r="H67" s="70" t="s">
        <v>45</v>
      </c>
      <c r="I67" s="41" t="s">
        <v>16</v>
      </c>
      <c r="J67" s="42">
        <v>3</v>
      </c>
      <c r="K67" s="42"/>
      <c r="L67" s="43">
        <f t="shared" si="0"/>
        <v>0</v>
      </c>
    </row>
    <row r="68" spans="1:12" ht="20.5" thickBot="1" x14ac:dyDescent="0.4">
      <c r="A68" t="s">
        <v>14</v>
      </c>
      <c r="B68" s="36">
        <v>46</v>
      </c>
      <c r="C68" s="83"/>
      <c r="D68" s="28"/>
      <c r="E68" s="44"/>
      <c r="F68" s="45"/>
      <c r="G68" s="45"/>
      <c r="H68" s="70" t="s">
        <v>50</v>
      </c>
      <c r="I68" s="41" t="s">
        <v>18</v>
      </c>
      <c r="J68" s="42">
        <v>1</v>
      </c>
      <c r="K68" s="42"/>
      <c r="L68" s="43">
        <f t="shared" si="0"/>
        <v>0</v>
      </c>
    </row>
    <row r="69" spans="1:12" ht="35" customHeight="1" x14ac:dyDescent="0.35">
      <c r="A69" t="s">
        <v>14</v>
      </c>
      <c r="B69" s="26">
        <v>47</v>
      </c>
      <c r="C69" s="83"/>
      <c r="D69" s="28"/>
      <c r="E69" s="44"/>
      <c r="F69" s="45"/>
      <c r="G69" s="45"/>
      <c r="H69" s="70" t="s">
        <v>51</v>
      </c>
      <c r="I69" s="41" t="s">
        <v>18</v>
      </c>
      <c r="J69" s="42">
        <v>1</v>
      </c>
      <c r="K69" s="42"/>
      <c r="L69" s="43">
        <f t="shared" si="0"/>
        <v>0</v>
      </c>
    </row>
    <row r="70" spans="1:12" ht="50.5" thickBot="1" x14ac:dyDescent="0.4">
      <c r="A70" t="s">
        <v>14</v>
      </c>
      <c r="B70" s="36">
        <v>48</v>
      </c>
      <c r="C70" s="83"/>
      <c r="D70" s="28"/>
      <c r="E70" s="44"/>
      <c r="F70" s="45"/>
      <c r="G70" s="45"/>
      <c r="H70" s="70" t="s">
        <v>52</v>
      </c>
      <c r="I70" s="41" t="s">
        <v>16</v>
      </c>
      <c r="J70" s="42">
        <v>1</v>
      </c>
      <c r="K70" s="85"/>
      <c r="L70" s="43">
        <f t="shared" si="0"/>
        <v>0</v>
      </c>
    </row>
    <row r="71" spans="1:12" ht="20" x14ac:dyDescent="0.35">
      <c r="A71" t="s">
        <v>14</v>
      </c>
      <c r="B71" s="26">
        <v>49</v>
      </c>
      <c r="C71" s="83"/>
      <c r="D71" s="28"/>
      <c r="E71" s="44"/>
      <c r="F71" s="45"/>
      <c r="G71" s="45"/>
      <c r="H71" s="87" t="s">
        <v>27</v>
      </c>
      <c r="I71" s="88" t="s">
        <v>18</v>
      </c>
      <c r="J71" s="85">
        <v>1</v>
      </c>
      <c r="K71" s="85"/>
      <c r="L71" s="89">
        <f t="shared" si="0"/>
        <v>0</v>
      </c>
    </row>
    <row r="72" spans="1:12" ht="15" thickBot="1" x14ac:dyDescent="0.4">
      <c r="A72" t="s">
        <v>14</v>
      </c>
      <c r="B72" s="36">
        <v>50</v>
      </c>
      <c r="C72" s="83" t="s">
        <v>53</v>
      </c>
      <c r="D72" s="28" t="s">
        <v>16</v>
      </c>
      <c r="E72" s="74">
        <v>1</v>
      </c>
      <c r="F72" s="96"/>
      <c r="G72" s="45">
        <f>F72*E72</f>
        <v>0</v>
      </c>
      <c r="H72" s="70" t="s">
        <v>54</v>
      </c>
      <c r="I72" s="41" t="s">
        <v>18</v>
      </c>
      <c r="J72" s="42">
        <v>1</v>
      </c>
      <c r="K72" s="85"/>
      <c r="L72" s="43">
        <f t="shared" si="0"/>
        <v>0</v>
      </c>
    </row>
    <row r="73" spans="1:12" ht="20" x14ac:dyDescent="0.35">
      <c r="A73" t="s">
        <v>14</v>
      </c>
      <c r="B73" s="26">
        <v>51</v>
      </c>
      <c r="C73" s="72" t="s">
        <v>55</v>
      </c>
      <c r="D73" s="28" t="s">
        <v>16</v>
      </c>
      <c r="E73" s="74"/>
      <c r="F73" s="96"/>
      <c r="G73" s="45"/>
      <c r="H73" s="70" t="s">
        <v>56</v>
      </c>
      <c r="I73" s="41" t="s">
        <v>16</v>
      </c>
      <c r="J73" s="42">
        <v>1</v>
      </c>
      <c r="K73" s="42"/>
      <c r="L73" s="43">
        <f t="shared" si="0"/>
        <v>0</v>
      </c>
    </row>
    <row r="74" spans="1:12" ht="15" thickBot="1" x14ac:dyDescent="0.4">
      <c r="A74" t="s">
        <v>14</v>
      </c>
      <c r="B74" s="36">
        <v>52</v>
      </c>
      <c r="C74" s="83"/>
      <c r="D74" s="28"/>
      <c r="E74" s="44"/>
      <c r="F74" s="45"/>
      <c r="G74" s="45"/>
      <c r="H74" s="70" t="s">
        <v>23</v>
      </c>
      <c r="I74" s="41" t="s">
        <v>16</v>
      </c>
      <c r="J74" s="42">
        <v>1</v>
      </c>
      <c r="K74" s="42"/>
      <c r="L74" s="43">
        <f t="shared" si="0"/>
        <v>0</v>
      </c>
    </row>
    <row r="75" spans="1:12" ht="20" x14ac:dyDescent="0.35">
      <c r="A75" t="s">
        <v>14</v>
      </c>
      <c r="B75" s="26">
        <v>53</v>
      </c>
      <c r="C75" s="83"/>
      <c r="D75" s="28"/>
      <c r="E75" s="44"/>
      <c r="F75" s="45"/>
      <c r="G75" s="45"/>
      <c r="H75" s="70" t="s">
        <v>24</v>
      </c>
      <c r="I75" s="41" t="s">
        <v>16</v>
      </c>
      <c r="J75" s="42">
        <v>3</v>
      </c>
      <c r="K75" s="42"/>
      <c r="L75" s="43">
        <f t="shared" si="0"/>
        <v>0</v>
      </c>
    </row>
    <row r="76" spans="1:12" ht="50.5" thickBot="1" x14ac:dyDescent="0.4">
      <c r="A76" t="s">
        <v>14</v>
      </c>
      <c r="B76" s="36">
        <v>54</v>
      </c>
      <c r="C76" s="83"/>
      <c r="D76" s="28"/>
      <c r="E76" s="44"/>
      <c r="F76" s="45"/>
      <c r="G76" s="45"/>
      <c r="H76" s="70" t="s">
        <v>57</v>
      </c>
      <c r="I76" s="41" t="s">
        <v>16</v>
      </c>
      <c r="J76" s="42">
        <v>1</v>
      </c>
      <c r="K76" s="42"/>
      <c r="L76" s="43">
        <f t="shared" si="0"/>
        <v>0</v>
      </c>
    </row>
    <row r="77" spans="1:12" ht="35" customHeight="1" x14ac:dyDescent="0.35">
      <c r="A77" t="s">
        <v>14</v>
      </c>
      <c r="B77" s="26">
        <v>55</v>
      </c>
      <c r="C77" s="83" t="s">
        <v>58</v>
      </c>
      <c r="D77" s="28" t="s">
        <v>16</v>
      </c>
      <c r="E77" s="74">
        <v>1</v>
      </c>
      <c r="F77" s="85"/>
      <c r="G77" s="45">
        <f t="shared" ref="G77:G88" si="1">F77*E77</f>
        <v>0</v>
      </c>
      <c r="H77" s="70" t="s">
        <v>59</v>
      </c>
      <c r="I77" s="41" t="s">
        <v>18</v>
      </c>
      <c r="J77" s="42">
        <v>1</v>
      </c>
      <c r="K77" s="42"/>
      <c r="L77" s="43">
        <f t="shared" si="0"/>
        <v>0</v>
      </c>
    </row>
    <row r="78" spans="1:12" ht="20.5" thickBot="1" x14ac:dyDescent="0.4">
      <c r="A78" t="s">
        <v>14</v>
      </c>
      <c r="B78" s="36">
        <v>56</v>
      </c>
      <c r="C78" s="72" t="s">
        <v>55</v>
      </c>
      <c r="D78" s="28" t="s">
        <v>16</v>
      </c>
      <c r="E78" s="74">
        <v>1</v>
      </c>
      <c r="F78" s="85"/>
      <c r="G78" s="45">
        <f t="shared" si="1"/>
        <v>0</v>
      </c>
      <c r="H78" s="70" t="s">
        <v>60</v>
      </c>
      <c r="I78" s="41" t="s">
        <v>16</v>
      </c>
      <c r="J78" s="42">
        <v>1</v>
      </c>
      <c r="K78" s="42"/>
      <c r="L78" s="43">
        <f t="shared" si="0"/>
        <v>0</v>
      </c>
    </row>
    <row r="79" spans="1:12" ht="30" x14ac:dyDescent="0.35">
      <c r="A79" t="s">
        <v>14</v>
      </c>
      <c r="B79" s="26">
        <v>57</v>
      </c>
      <c r="C79" s="78" t="s">
        <v>34</v>
      </c>
      <c r="D79" s="28" t="s">
        <v>16</v>
      </c>
      <c r="E79" s="74">
        <v>11</v>
      </c>
      <c r="F79" s="85"/>
      <c r="G79" s="45">
        <f t="shared" si="1"/>
        <v>0</v>
      </c>
      <c r="H79" s="70" t="s">
        <v>61</v>
      </c>
      <c r="I79" s="41" t="s">
        <v>16</v>
      </c>
      <c r="J79" s="42">
        <v>11</v>
      </c>
      <c r="K79" s="42"/>
      <c r="L79" s="43">
        <f t="shared" si="0"/>
        <v>0</v>
      </c>
    </row>
    <row r="80" spans="1:12" ht="30.5" thickBot="1" x14ac:dyDescent="0.4">
      <c r="A80" t="s">
        <v>14</v>
      </c>
      <c r="B80" s="36">
        <v>58</v>
      </c>
      <c r="C80" s="83" t="s">
        <v>62</v>
      </c>
      <c r="D80" s="28" t="s">
        <v>16</v>
      </c>
      <c r="E80" s="74">
        <v>1</v>
      </c>
      <c r="F80" s="85"/>
      <c r="G80" s="45">
        <f t="shared" si="1"/>
        <v>0</v>
      </c>
      <c r="H80" s="70" t="s">
        <v>59</v>
      </c>
      <c r="I80" s="41" t="s">
        <v>18</v>
      </c>
      <c r="J80" s="42">
        <v>1</v>
      </c>
      <c r="K80" s="42"/>
      <c r="L80" s="43">
        <f t="shared" si="0"/>
        <v>0</v>
      </c>
    </row>
    <row r="81" spans="1:12" ht="20" x14ac:dyDescent="0.35">
      <c r="A81" t="s">
        <v>14</v>
      </c>
      <c r="B81" s="26">
        <v>59</v>
      </c>
      <c r="C81" s="72" t="s">
        <v>55</v>
      </c>
      <c r="D81" s="28" t="s">
        <v>16</v>
      </c>
      <c r="E81" s="74">
        <v>1</v>
      </c>
      <c r="F81" s="85"/>
      <c r="G81" s="45">
        <f t="shared" si="1"/>
        <v>0</v>
      </c>
      <c r="H81" s="70" t="s">
        <v>60</v>
      </c>
      <c r="I81" s="41" t="s">
        <v>16</v>
      </c>
      <c r="J81" s="42">
        <v>1</v>
      </c>
      <c r="K81" s="42"/>
      <c r="L81" s="43">
        <f t="shared" si="0"/>
        <v>0</v>
      </c>
    </row>
    <row r="82" spans="1:12" ht="30.5" thickBot="1" x14ac:dyDescent="0.4">
      <c r="A82" t="s">
        <v>14</v>
      </c>
      <c r="B82" s="36">
        <v>60</v>
      </c>
      <c r="C82" s="78" t="s">
        <v>34</v>
      </c>
      <c r="D82" s="28" t="s">
        <v>16</v>
      </c>
      <c r="E82" s="74">
        <v>12</v>
      </c>
      <c r="F82" s="85"/>
      <c r="G82" s="45">
        <f t="shared" si="1"/>
        <v>0</v>
      </c>
      <c r="H82" s="70" t="s">
        <v>61</v>
      </c>
      <c r="I82" s="41" t="s">
        <v>16</v>
      </c>
      <c r="J82" s="42">
        <v>12</v>
      </c>
      <c r="K82" s="42"/>
      <c r="L82" s="43">
        <f t="shared" si="0"/>
        <v>0</v>
      </c>
    </row>
    <row r="83" spans="1:12" ht="30" x14ac:dyDescent="0.35">
      <c r="A83" t="s">
        <v>14</v>
      </c>
      <c r="B83" s="26">
        <v>61</v>
      </c>
      <c r="C83" s="83" t="s">
        <v>63</v>
      </c>
      <c r="D83" s="28" t="s">
        <v>16</v>
      </c>
      <c r="E83" s="74">
        <v>1</v>
      </c>
      <c r="F83" s="85"/>
      <c r="G83" s="45">
        <f t="shared" si="1"/>
        <v>0</v>
      </c>
      <c r="H83" s="70" t="s">
        <v>59</v>
      </c>
      <c r="I83" s="41" t="s">
        <v>18</v>
      </c>
      <c r="J83" s="42">
        <v>1</v>
      </c>
      <c r="K83" s="42"/>
      <c r="L83" s="43">
        <f t="shared" si="0"/>
        <v>0</v>
      </c>
    </row>
    <row r="84" spans="1:12" ht="20.5" thickBot="1" x14ac:dyDescent="0.4">
      <c r="A84" t="s">
        <v>14</v>
      </c>
      <c r="B84" s="36">
        <v>62</v>
      </c>
      <c r="C84" s="72" t="s">
        <v>55</v>
      </c>
      <c r="D84" s="28" t="s">
        <v>16</v>
      </c>
      <c r="E84" s="74">
        <v>1</v>
      </c>
      <c r="F84" s="85"/>
      <c r="G84" s="45">
        <f t="shared" si="1"/>
        <v>0</v>
      </c>
      <c r="H84" s="70" t="s">
        <v>60</v>
      </c>
      <c r="I84" s="41" t="s">
        <v>16</v>
      </c>
      <c r="J84" s="42">
        <v>1</v>
      </c>
      <c r="K84" s="42"/>
      <c r="L84" s="43">
        <f t="shared" si="0"/>
        <v>0</v>
      </c>
    </row>
    <row r="85" spans="1:12" ht="30" x14ac:dyDescent="0.35">
      <c r="A85" t="s">
        <v>14</v>
      </c>
      <c r="B85" s="26">
        <v>63</v>
      </c>
      <c r="C85" s="78" t="s">
        <v>34</v>
      </c>
      <c r="D85" s="28" t="s">
        <v>16</v>
      </c>
      <c r="E85" s="74">
        <v>10</v>
      </c>
      <c r="F85" s="85"/>
      <c r="G85" s="45">
        <f t="shared" si="1"/>
        <v>0</v>
      </c>
      <c r="H85" s="70" t="s">
        <v>61</v>
      </c>
      <c r="I85" s="41" t="s">
        <v>16</v>
      </c>
      <c r="J85" s="42">
        <v>10</v>
      </c>
      <c r="K85" s="42"/>
      <c r="L85" s="43">
        <f t="shared" si="0"/>
        <v>0</v>
      </c>
    </row>
    <row r="86" spans="1:12" ht="30.5" thickBot="1" x14ac:dyDescent="0.4">
      <c r="A86" t="s">
        <v>14</v>
      </c>
      <c r="B86" s="36">
        <v>64</v>
      </c>
      <c r="C86" s="83" t="s">
        <v>64</v>
      </c>
      <c r="D86" s="28" t="s">
        <v>16</v>
      </c>
      <c r="E86" s="74">
        <v>1</v>
      </c>
      <c r="F86" s="85"/>
      <c r="G86" s="45">
        <f t="shared" si="1"/>
        <v>0</v>
      </c>
      <c r="H86" s="70" t="s">
        <v>65</v>
      </c>
      <c r="I86" s="41" t="s">
        <v>18</v>
      </c>
      <c r="J86" s="42">
        <v>1</v>
      </c>
      <c r="K86" s="42"/>
      <c r="L86" s="43">
        <f t="shared" si="0"/>
        <v>0</v>
      </c>
    </row>
    <row r="87" spans="1:12" ht="20" x14ac:dyDescent="0.35">
      <c r="A87" t="s">
        <v>14</v>
      </c>
      <c r="B87" s="26">
        <v>65</v>
      </c>
      <c r="C87" s="72" t="s">
        <v>55</v>
      </c>
      <c r="D87" s="73" t="s">
        <v>16</v>
      </c>
      <c r="E87" s="74">
        <v>1</v>
      </c>
      <c r="F87" s="75"/>
      <c r="G87" s="45">
        <f t="shared" si="1"/>
        <v>0</v>
      </c>
      <c r="H87" s="70" t="s">
        <v>66</v>
      </c>
      <c r="I87" s="41" t="s">
        <v>16</v>
      </c>
      <c r="J87" s="42">
        <v>1</v>
      </c>
      <c r="K87" s="42"/>
      <c r="L87" s="43">
        <f t="shared" si="0"/>
        <v>0</v>
      </c>
    </row>
    <row r="88" spans="1:12" ht="30.5" thickBot="1" x14ac:dyDescent="0.4">
      <c r="A88" t="s">
        <v>14</v>
      </c>
      <c r="B88" s="36">
        <v>66</v>
      </c>
      <c r="C88" s="78" t="s">
        <v>34</v>
      </c>
      <c r="D88" s="79" t="s">
        <v>16</v>
      </c>
      <c r="E88" s="80">
        <v>6</v>
      </c>
      <c r="F88" s="81"/>
      <c r="G88" s="45">
        <f t="shared" si="1"/>
        <v>0</v>
      </c>
      <c r="H88" s="70" t="s">
        <v>67</v>
      </c>
      <c r="I88" s="41" t="s">
        <v>16</v>
      </c>
      <c r="J88" s="42">
        <v>1</v>
      </c>
      <c r="K88" s="42"/>
      <c r="L88" s="43">
        <f t="shared" si="0"/>
        <v>0</v>
      </c>
    </row>
    <row r="89" spans="1:12" ht="30" x14ac:dyDescent="0.35">
      <c r="A89" t="s">
        <v>14</v>
      </c>
      <c r="B89" s="26">
        <v>67</v>
      </c>
      <c r="C89" s="83"/>
      <c r="D89" s="28"/>
      <c r="E89" s="74"/>
      <c r="F89" s="45"/>
      <c r="G89" s="45"/>
      <c r="H89" s="70" t="s">
        <v>68</v>
      </c>
      <c r="I89" s="41" t="s">
        <v>16</v>
      </c>
      <c r="J89" s="42">
        <v>5</v>
      </c>
      <c r="K89" s="42"/>
      <c r="L89" s="43">
        <f t="shared" si="0"/>
        <v>0</v>
      </c>
    </row>
    <row r="90" spans="1:12" ht="15" thickBot="1" x14ac:dyDescent="0.4">
      <c r="A90" t="s">
        <v>14</v>
      </c>
      <c r="B90" s="36">
        <v>68</v>
      </c>
      <c r="C90" s="83" t="s">
        <v>69</v>
      </c>
      <c r="D90" s="41" t="s">
        <v>70</v>
      </c>
      <c r="E90" s="96">
        <v>50</v>
      </c>
      <c r="F90" s="85"/>
      <c r="G90" s="45">
        <f t="shared" ref="G90:G111" si="2">F90*E90</f>
        <v>0</v>
      </c>
      <c r="H90" s="70" t="s">
        <v>71</v>
      </c>
      <c r="I90" s="41" t="s">
        <v>70</v>
      </c>
      <c r="J90" s="42">
        <v>50</v>
      </c>
      <c r="K90" s="42"/>
      <c r="L90" s="43">
        <f t="shared" si="0"/>
        <v>0</v>
      </c>
    </row>
    <row r="91" spans="1:12" x14ac:dyDescent="0.35">
      <c r="A91" t="s">
        <v>14</v>
      </c>
      <c r="B91" s="26">
        <v>69</v>
      </c>
      <c r="C91" s="83" t="s">
        <v>69</v>
      </c>
      <c r="D91" s="41" t="s">
        <v>70</v>
      </c>
      <c r="E91" s="96">
        <v>40</v>
      </c>
      <c r="F91" s="85"/>
      <c r="G91" s="45">
        <f t="shared" si="2"/>
        <v>0</v>
      </c>
      <c r="H91" s="70" t="s">
        <v>72</v>
      </c>
      <c r="I91" s="41" t="s">
        <v>70</v>
      </c>
      <c r="J91" s="42">
        <v>40</v>
      </c>
      <c r="K91" s="42"/>
      <c r="L91" s="43">
        <f t="shared" si="0"/>
        <v>0</v>
      </c>
    </row>
    <row r="92" spans="1:12" ht="15" thickBot="1" x14ac:dyDescent="0.4">
      <c r="A92" t="s">
        <v>14</v>
      </c>
      <c r="B92" s="36">
        <v>70</v>
      </c>
      <c r="C92" s="83" t="s">
        <v>69</v>
      </c>
      <c r="D92" s="41" t="s">
        <v>70</v>
      </c>
      <c r="E92" s="96">
        <v>23</v>
      </c>
      <c r="F92" s="85"/>
      <c r="G92" s="45">
        <f t="shared" si="2"/>
        <v>0</v>
      </c>
      <c r="H92" s="70" t="s">
        <v>73</v>
      </c>
      <c r="I92" s="41" t="s">
        <v>70</v>
      </c>
      <c r="J92" s="42">
        <v>23</v>
      </c>
      <c r="K92" s="42"/>
      <c r="L92" s="43">
        <f t="shared" si="0"/>
        <v>0</v>
      </c>
    </row>
    <row r="93" spans="1:12" x14ac:dyDescent="0.35">
      <c r="A93" t="s">
        <v>14</v>
      </c>
      <c r="B93" s="26">
        <v>71</v>
      </c>
      <c r="C93" s="83" t="s">
        <v>69</v>
      </c>
      <c r="D93" s="41" t="s">
        <v>70</v>
      </c>
      <c r="E93" s="96">
        <v>21</v>
      </c>
      <c r="F93" s="85"/>
      <c r="G93" s="45">
        <f t="shared" si="2"/>
        <v>0</v>
      </c>
      <c r="H93" s="70" t="s">
        <v>74</v>
      </c>
      <c r="I93" s="41" t="s">
        <v>70</v>
      </c>
      <c r="J93" s="42">
        <v>21</v>
      </c>
      <c r="K93" s="42"/>
      <c r="L93" s="43">
        <f t="shared" si="0"/>
        <v>0</v>
      </c>
    </row>
    <row r="94" spans="1:12" ht="15" thickBot="1" x14ac:dyDescent="0.4">
      <c r="A94" t="s">
        <v>14</v>
      </c>
      <c r="B94" s="36">
        <v>72</v>
      </c>
      <c r="C94" s="83" t="s">
        <v>69</v>
      </c>
      <c r="D94" s="41" t="s">
        <v>70</v>
      </c>
      <c r="E94" s="96">
        <v>210</v>
      </c>
      <c r="F94" s="85"/>
      <c r="G94" s="45">
        <f t="shared" si="2"/>
        <v>0</v>
      </c>
      <c r="H94" s="70" t="s">
        <v>75</v>
      </c>
      <c r="I94" s="41" t="s">
        <v>70</v>
      </c>
      <c r="J94" s="42">
        <v>210</v>
      </c>
      <c r="K94" s="42"/>
      <c r="L94" s="43">
        <f t="shared" si="0"/>
        <v>0</v>
      </c>
    </row>
    <row r="95" spans="1:12" x14ac:dyDescent="0.35">
      <c r="A95" t="s">
        <v>14</v>
      </c>
      <c r="B95" s="26">
        <v>73</v>
      </c>
      <c r="C95" s="83" t="s">
        <v>69</v>
      </c>
      <c r="D95" s="41" t="s">
        <v>70</v>
      </c>
      <c r="E95" s="96">
        <v>40</v>
      </c>
      <c r="F95" s="85"/>
      <c r="G95" s="45">
        <f t="shared" si="2"/>
        <v>0</v>
      </c>
      <c r="H95" s="70" t="s">
        <v>76</v>
      </c>
      <c r="I95" s="41" t="s">
        <v>70</v>
      </c>
      <c r="J95" s="42">
        <v>40</v>
      </c>
      <c r="K95" s="42"/>
      <c r="L95" s="43">
        <f t="shared" si="0"/>
        <v>0</v>
      </c>
    </row>
    <row r="96" spans="1:12" ht="15" thickBot="1" x14ac:dyDescent="0.4">
      <c r="A96" t="s">
        <v>14</v>
      </c>
      <c r="B96" s="36">
        <v>74</v>
      </c>
      <c r="C96" s="83" t="s">
        <v>69</v>
      </c>
      <c r="D96" s="41" t="s">
        <v>70</v>
      </c>
      <c r="E96" s="96">
        <v>28</v>
      </c>
      <c r="F96" s="85"/>
      <c r="G96" s="45">
        <f t="shared" si="2"/>
        <v>0</v>
      </c>
      <c r="H96" s="70" t="s">
        <v>77</v>
      </c>
      <c r="I96" s="41" t="s">
        <v>70</v>
      </c>
      <c r="J96" s="42">
        <v>28</v>
      </c>
      <c r="K96" s="42"/>
      <c r="L96" s="43">
        <f t="shared" si="0"/>
        <v>0</v>
      </c>
    </row>
    <row r="97" spans="1:12" x14ac:dyDescent="0.35">
      <c r="A97" t="s">
        <v>14</v>
      </c>
      <c r="B97" s="26">
        <v>75</v>
      </c>
      <c r="C97" s="83" t="s">
        <v>69</v>
      </c>
      <c r="D97" s="41" t="s">
        <v>70</v>
      </c>
      <c r="E97" s="96">
        <v>80</v>
      </c>
      <c r="F97" s="85"/>
      <c r="G97" s="45">
        <f t="shared" si="2"/>
        <v>0</v>
      </c>
      <c r="H97" s="70" t="s">
        <v>78</v>
      </c>
      <c r="I97" s="41" t="s">
        <v>70</v>
      </c>
      <c r="J97" s="42">
        <v>80</v>
      </c>
      <c r="K97" s="42"/>
      <c r="L97" s="43">
        <f t="shared" si="0"/>
        <v>0</v>
      </c>
    </row>
    <row r="98" spans="1:12" ht="15" thickBot="1" x14ac:dyDescent="0.4">
      <c r="A98" t="s">
        <v>14</v>
      </c>
      <c r="B98" s="36">
        <v>76</v>
      </c>
      <c r="C98" s="83" t="s">
        <v>69</v>
      </c>
      <c r="D98" s="41" t="s">
        <v>70</v>
      </c>
      <c r="E98" s="96">
        <v>120</v>
      </c>
      <c r="F98" s="85"/>
      <c r="G98" s="45">
        <f t="shared" si="2"/>
        <v>0</v>
      </c>
      <c r="H98" s="70" t="s">
        <v>79</v>
      </c>
      <c r="I98" s="41" t="s">
        <v>70</v>
      </c>
      <c r="J98" s="42">
        <v>120</v>
      </c>
      <c r="K98" s="42"/>
      <c r="L98" s="43">
        <f t="shared" si="0"/>
        <v>0</v>
      </c>
    </row>
    <row r="99" spans="1:12" x14ac:dyDescent="0.35">
      <c r="A99" t="s">
        <v>14</v>
      </c>
      <c r="B99" s="26">
        <v>77</v>
      </c>
      <c r="C99" s="83" t="s">
        <v>69</v>
      </c>
      <c r="D99" s="41" t="s">
        <v>70</v>
      </c>
      <c r="E99" s="96">
        <v>370</v>
      </c>
      <c r="F99" s="85"/>
      <c r="G99" s="45">
        <f t="shared" si="2"/>
        <v>0</v>
      </c>
      <c r="H99" s="70" t="s">
        <v>80</v>
      </c>
      <c r="I99" s="41" t="s">
        <v>70</v>
      </c>
      <c r="J99" s="42">
        <v>370</v>
      </c>
      <c r="K99" s="42"/>
      <c r="L99" s="43">
        <f t="shared" si="0"/>
        <v>0</v>
      </c>
    </row>
    <row r="100" spans="1:12" ht="15" thickBot="1" x14ac:dyDescent="0.4">
      <c r="A100" t="s">
        <v>14</v>
      </c>
      <c r="B100" s="36">
        <v>78</v>
      </c>
      <c r="C100" s="83" t="s">
        <v>69</v>
      </c>
      <c r="D100" s="41" t="s">
        <v>70</v>
      </c>
      <c r="E100" s="96">
        <v>300</v>
      </c>
      <c r="F100" s="85"/>
      <c r="G100" s="45">
        <f t="shared" si="2"/>
        <v>0</v>
      </c>
      <c r="H100" s="70" t="s">
        <v>81</v>
      </c>
      <c r="I100" s="41" t="s">
        <v>70</v>
      </c>
      <c r="J100" s="42">
        <v>300</v>
      </c>
      <c r="K100" s="42"/>
      <c r="L100" s="43">
        <f t="shared" si="0"/>
        <v>0</v>
      </c>
    </row>
    <row r="101" spans="1:12" x14ac:dyDescent="0.35">
      <c r="A101" t="s">
        <v>14</v>
      </c>
      <c r="B101" s="26">
        <v>79</v>
      </c>
      <c r="C101" s="83" t="s">
        <v>69</v>
      </c>
      <c r="D101" s="41" t="s">
        <v>70</v>
      </c>
      <c r="E101" s="96">
        <v>150</v>
      </c>
      <c r="F101" s="85"/>
      <c r="G101" s="45">
        <f t="shared" si="2"/>
        <v>0</v>
      </c>
      <c r="H101" s="70" t="s">
        <v>82</v>
      </c>
      <c r="I101" s="41" t="s">
        <v>70</v>
      </c>
      <c r="J101" s="42">
        <v>150</v>
      </c>
      <c r="K101" s="42"/>
      <c r="L101" s="43">
        <f t="shared" si="0"/>
        <v>0</v>
      </c>
    </row>
    <row r="102" spans="1:12" ht="15" thickBot="1" x14ac:dyDescent="0.4">
      <c r="A102" t="s">
        <v>14</v>
      </c>
      <c r="B102" s="36">
        <v>80</v>
      </c>
      <c r="C102" s="83" t="s">
        <v>69</v>
      </c>
      <c r="D102" s="41" t="s">
        <v>70</v>
      </c>
      <c r="E102" s="96">
        <v>690</v>
      </c>
      <c r="F102" s="85"/>
      <c r="G102" s="45">
        <f t="shared" si="2"/>
        <v>0</v>
      </c>
      <c r="H102" s="70" t="s">
        <v>83</v>
      </c>
      <c r="I102" s="41" t="s">
        <v>70</v>
      </c>
      <c r="J102" s="42">
        <v>690</v>
      </c>
      <c r="K102" s="42"/>
      <c r="L102" s="43">
        <f t="shared" si="0"/>
        <v>0</v>
      </c>
    </row>
    <row r="103" spans="1:12" x14ac:dyDescent="0.35">
      <c r="A103" t="s">
        <v>14</v>
      </c>
      <c r="B103" s="26">
        <v>81</v>
      </c>
      <c r="C103" s="90" t="s">
        <v>69</v>
      </c>
      <c r="D103" s="91" t="s">
        <v>70</v>
      </c>
      <c r="E103" s="93">
        <v>30</v>
      </c>
      <c r="F103" s="93"/>
      <c r="G103" s="93">
        <f t="shared" si="2"/>
        <v>0</v>
      </c>
      <c r="H103" s="94" t="s">
        <v>84</v>
      </c>
      <c r="I103" s="91" t="s">
        <v>70</v>
      </c>
      <c r="J103" s="93">
        <v>30</v>
      </c>
      <c r="K103" s="93"/>
      <c r="L103" s="95">
        <f t="shared" si="0"/>
        <v>0</v>
      </c>
    </row>
    <row r="104" spans="1:12" ht="15" thickBot="1" x14ac:dyDescent="0.4">
      <c r="A104" t="s">
        <v>14</v>
      </c>
      <c r="B104" s="36">
        <v>82</v>
      </c>
      <c r="C104" s="90" t="s">
        <v>69</v>
      </c>
      <c r="D104" s="91" t="s">
        <v>70</v>
      </c>
      <c r="E104" s="93">
        <v>710</v>
      </c>
      <c r="F104" s="93"/>
      <c r="G104" s="93">
        <f t="shared" si="2"/>
        <v>0</v>
      </c>
      <c r="H104" s="94" t="s">
        <v>85</v>
      </c>
      <c r="I104" s="91" t="s">
        <v>70</v>
      </c>
      <c r="J104" s="93">
        <v>710</v>
      </c>
      <c r="K104" s="93"/>
      <c r="L104" s="95">
        <f t="shared" si="0"/>
        <v>0</v>
      </c>
    </row>
    <row r="105" spans="1:12" x14ac:dyDescent="0.35">
      <c r="A105" t="s">
        <v>14</v>
      </c>
      <c r="B105" s="26">
        <v>83</v>
      </c>
      <c r="C105" s="90" t="s">
        <v>69</v>
      </c>
      <c r="D105" s="91" t="s">
        <v>70</v>
      </c>
      <c r="E105" s="92">
        <v>40</v>
      </c>
      <c r="F105" s="93"/>
      <c r="G105" s="93">
        <f t="shared" si="2"/>
        <v>0</v>
      </c>
      <c r="H105" s="94" t="s">
        <v>86</v>
      </c>
      <c r="I105" s="91" t="s">
        <v>70</v>
      </c>
      <c r="J105" s="93">
        <v>40</v>
      </c>
      <c r="K105" s="93"/>
      <c r="L105" s="95">
        <f t="shared" si="0"/>
        <v>0</v>
      </c>
    </row>
    <row r="106" spans="1:12" ht="20.5" thickBot="1" x14ac:dyDescent="0.4">
      <c r="A106" t="s">
        <v>14</v>
      </c>
      <c r="B106" s="36">
        <v>84</v>
      </c>
      <c r="C106" s="90" t="s">
        <v>87</v>
      </c>
      <c r="D106" s="91" t="s">
        <v>70</v>
      </c>
      <c r="E106" s="93">
        <v>700</v>
      </c>
      <c r="F106" s="93"/>
      <c r="G106" s="93">
        <f t="shared" si="2"/>
        <v>0</v>
      </c>
      <c r="H106" s="94" t="s">
        <v>88</v>
      </c>
      <c r="I106" s="91" t="s">
        <v>70</v>
      </c>
      <c r="J106" s="93">
        <v>700</v>
      </c>
      <c r="K106" s="93"/>
      <c r="L106" s="95">
        <f t="shared" si="0"/>
        <v>0</v>
      </c>
    </row>
    <row r="107" spans="1:12" ht="20" x14ac:dyDescent="0.35">
      <c r="A107" t="s">
        <v>14</v>
      </c>
      <c r="B107" s="26">
        <v>85</v>
      </c>
      <c r="C107" s="90" t="s">
        <v>87</v>
      </c>
      <c r="D107" s="91" t="s">
        <v>70</v>
      </c>
      <c r="E107" s="93">
        <v>150</v>
      </c>
      <c r="F107" s="93"/>
      <c r="G107" s="93">
        <f t="shared" si="2"/>
        <v>0</v>
      </c>
      <c r="H107" s="94" t="s">
        <v>89</v>
      </c>
      <c r="I107" s="91" t="s">
        <v>70</v>
      </c>
      <c r="J107" s="93">
        <v>150</v>
      </c>
      <c r="K107" s="93"/>
      <c r="L107" s="95">
        <f t="shared" si="0"/>
        <v>0</v>
      </c>
    </row>
    <row r="108" spans="1:12" ht="20.5" thickBot="1" x14ac:dyDescent="0.4">
      <c r="A108" t="s">
        <v>14</v>
      </c>
      <c r="B108" s="36">
        <v>86</v>
      </c>
      <c r="C108" s="90" t="s">
        <v>87</v>
      </c>
      <c r="D108" s="91" t="s">
        <v>70</v>
      </c>
      <c r="E108" s="93">
        <v>325</v>
      </c>
      <c r="F108" s="93"/>
      <c r="G108" s="93">
        <f t="shared" si="2"/>
        <v>0</v>
      </c>
      <c r="H108" s="94" t="s">
        <v>90</v>
      </c>
      <c r="I108" s="91" t="s">
        <v>70</v>
      </c>
      <c r="J108" s="93">
        <v>325</v>
      </c>
      <c r="K108" s="93"/>
      <c r="L108" s="95">
        <f t="shared" si="0"/>
        <v>0</v>
      </c>
    </row>
    <row r="109" spans="1:12" ht="20" x14ac:dyDescent="0.35">
      <c r="A109" t="s">
        <v>14</v>
      </c>
      <c r="B109" s="26">
        <v>87</v>
      </c>
      <c r="C109" s="90" t="s">
        <v>87</v>
      </c>
      <c r="D109" s="91" t="s">
        <v>70</v>
      </c>
      <c r="E109" s="93">
        <v>235</v>
      </c>
      <c r="F109" s="93"/>
      <c r="G109" s="93">
        <f t="shared" si="2"/>
        <v>0</v>
      </c>
      <c r="H109" s="94" t="s">
        <v>91</v>
      </c>
      <c r="I109" s="91" t="s">
        <v>70</v>
      </c>
      <c r="J109" s="93">
        <v>235</v>
      </c>
      <c r="K109" s="93"/>
      <c r="L109" s="95">
        <f t="shared" si="0"/>
        <v>0</v>
      </c>
    </row>
    <row r="110" spans="1:12" ht="20.5" thickBot="1" x14ac:dyDescent="0.4">
      <c r="A110" t="s">
        <v>14</v>
      </c>
      <c r="B110" s="36">
        <v>88</v>
      </c>
      <c r="C110" s="90" t="s">
        <v>87</v>
      </c>
      <c r="D110" s="91" t="s">
        <v>70</v>
      </c>
      <c r="E110" s="93">
        <v>50</v>
      </c>
      <c r="F110" s="93"/>
      <c r="G110" s="93">
        <f t="shared" si="2"/>
        <v>0</v>
      </c>
      <c r="H110" s="94" t="s">
        <v>92</v>
      </c>
      <c r="I110" s="91" t="s">
        <v>70</v>
      </c>
      <c r="J110" s="93">
        <v>50</v>
      </c>
      <c r="K110" s="93"/>
      <c r="L110" s="95">
        <f t="shared" si="0"/>
        <v>0</v>
      </c>
    </row>
    <row r="111" spans="1:12" ht="20" x14ac:dyDescent="0.35">
      <c r="A111" t="s">
        <v>14</v>
      </c>
      <c r="B111" s="26">
        <v>89</v>
      </c>
      <c r="C111" s="90" t="s">
        <v>87</v>
      </c>
      <c r="D111" s="91" t="s">
        <v>70</v>
      </c>
      <c r="E111" s="93">
        <v>80</v>
      </c>
      <c r="F111" s="93"/>
      <c r="G111" s="93">
        <f t="shared" si="2"/>
        <v>0</v>
      </c>
      <c r="H111" s="94" t="s">
        <v>93</v>
      </c>
      <c r="I111" s="91" t="s">
        <v>70</v>
      </c>
      <c r="J111" s="93">
        <v>80</v>
      </c>
      <c r="K111" s="93"/>
      <c r="L111" s="95">
        <f t="shared" si="0"/>
        <v>0</v>
      </c>
    </row>
    <row r="112" spans="1:12" ht="20.5" thickBot="1" x14ac:dyDescent="0.4">
      <c r="A112" t="s">
        <v>14</v>
      </c>
      <c r="B112" s="36">
        <v>90</v>
      </c>
      <c r="C112" s="83"/>
      <c r="D112" s="28"/>
      <c r="E112" s="74"/>
      <c r="F112" s="42"/>
      <c r="G112" s="45"/>
      <c r="H112" s="70" t="s">
        <v>94</v>
      </c>
      <c r="I112" s="41" t="s">
        <v>16</v>
      </c>
      <c r="J112" s="42">
        <v>700</v>
      </c>
      <c r="K112" s="42"/>
      <c r="L112" s="43">
        <f t="shared" si="0"/>
        <v>0</v>
      </c>
    </row>
    <row r="113" spans="1:12" ht="20" x14ac:dyDescent="0.35">
      <c r="A113" t="s">
        <v>14</v>
      </c>
      <c r="B113" s="26">
        <v>91</v>
      </c>
      <c r="C113" s="83"/>
      <c r="D113" s="28"/>
      <c r="E113" s="74"/>
      <c r="F113" s="42"/>
      <c r="G113" s="45"/>
      <c r="H113" s="70" t="s">
        <v>95</v>
      </c>
      <c r="I113" s="41" t="s">
        <v>16</v>
      </c>
      <c r="J113" s="42">
        <v>150</v>
      </c>
      <c r="K113" s="42"/>
      <c r="L113" s="43">
        <f t="shared" si="0"/>
        <v>0</v>
      </c>
    </row>
    <row r="114" spans="1:12" ht="20.5" thickBot="1" x14ac:dyDescent="0.4">
      <c r="A114" t="s">
        <v>14</v>
      </c>
      <c r="B114" s="36">
        <v>92</v>
      </c>
      <c r="C114" s="83"/>
      <c r="D114" s="28"/>
      <c r="E114" s="74"/>
      <c r="F114" s="42"/>
      <c r="G114" s="45"/>
      <c r="H114" s="70" t="s">
        <v>96</v>
      </c>
      <c r="I114" s="41" t="s">
        <v>16</v>
      </c>
      <c r="J114" s="42">
        <v>325</v>
      </c>
      <c r="K114" s="42"/>
      <c r="L114" s="43">
        <f t="shared" si="0"/>
        <v>0</v>
      </c>
    </row>
    <row r="115" spans="1:12" ht="20" x14ac:dyDescent="0.35">
      <c r="A115" t="s">
        <v>14</v>
      </c>
      <c r="B115" s="26">
        <v>93</v>
      </c>
      <c r="C115" s="83"/>
      <c r="D115" s="28"/>
      <c r="E115" s="74"/>
      <c r="F115" s="42"/>
      <c r="G115" s="45"/>
      <c r="H115" s="70" t="s">
        <v>97</v>
      </c>
      <c r="I115" s="41" t="s">
        <v>16</v>
      </c>
      <c r="J115" s="42">
        <v>235</v>
      </c>
      <c r="K115" s="42"/>
      <c r="L115" s="43">
        <f t="shared" si="0"/>
        <v>0</v>
      </c>
    </row>
    <row r="116" spans="1:12" ht="20.5" thickBot="1" x14ac:dyDescent="0.4">
      <c r="A116" t="s">
        <v>14</v>
      </c>
      <c r="B116" s="36">
        <v>94</v>
      </c>
      <c r="C116" s="83"/>
      <c r="D116" s="28"/>
      <c r="E116" s="74"/>
      <c r="F116" s="42"/>
      <c r="G116" s="45"/>
      <c r="H116" s="70" t="s">
        <v>98</v>
      </c>
      <c r="I116" s="41" t="s">
        <v>16</v>
      </c>
      <c r="J116" s="42">
        <v>50</v>
      </c>
      <c r="K116" s="42"/>
      <c r="L116" s="43">
        <f t="shared" si="0"/>
        <v>0</v>
      </c>
    </row>
    <row r="117" spans="1:12" ht="20" x14ac:dyDescent="0.35">
      <c r="A117" t="s">
        <v>14</v>
      </c>
      <c r="B117" s="26">
        <v>95</v>
      </c>
      <c r="C117" s="83"/>
      <c r="D117" s="41"/>
      <c r="E117" s="96"/>
      <c r="F117" s="42"/>
      <c r="G117" s="45"/>
      <c r="H117" s="70" t="s">
        <v>99</v>
      </c>
      <c r="I117" s="41" t="s">
        <v>16</v>
      </c>
      <c r="J117" s="42">
        <v>80</v>
      </c>
      <c r="K117" s="42"/>
      <c r="L117" s="43">
        <f t="shared" si="0"/>
        <v>0</v>
      </c>
    </row>
    <row r="118" spans="1:12" ht="20.5" thickBot="1" x14ac:dyDescent="0.4">
      <c r="A118" t="s">
        <v>14</v>
      </c>
      <c r="B118" s="36">
        <v>96</v>
      </c>
      <c r="C118" s="83"/>
      <c r="D118" s="41"/>
      <c r="E118" s="42"/>
      <c r="F118" s="45"/>
      <c r="G118" s="45"/>
      <c r="H118" s="70" t="s">
        <v>100</v>
      </c>
      <c r="I118" s="41" t="s">
        <v>70</v>
      </c>
      <c r="J118" s="42">
        <v>50</v>
      </c>
      <c r="K118" s="42"/>
      <c r="L118" s="43">
        <f t="shared" si="0"/>
        <v>0</v>
      </c>
    </row>
    <row r="119" spans="1:12" x14ac:dyDescent="0.35">
      <c r="A119" t="s">
        <v>14</v>
      </c>
      <c r="B119" s="26">
        <v>97</v>
      </c>
      <c r="C119" s="83"/>
      <c r="D119" s="41"/>
      <c r="E119" s="42"/>
      <c r="F119" s="45"/>
      <c r="G119" s="45"/>
      <c r="H119" s="70" t="s">
        <v>101</v>
      </c>
      <c r="I119" s="41" t="s">
        <v>102</v>
      </c>
      <c r="J119" s="85">
        <v>50</v>
      </c>
      <c r="K119" s="42"/>
      <c r="L119" s="43">
        <f t="shared" si="0"/>
        <v>0</v>
      </c>
    </row>
    <row r="120" spans="1:12" ht="20.5" thickBot="1" x14ac:dyDescent="0.4">
      <c r="A120" t="s">
        <v>14</v>
      </c>
      <c r="B120" s="36">
        <v>98</v>
      </c>
      <c r="C120" s="90" t="s">
        <v>103</v>
      </c>
      <c r="D120" s="91" t="s">
        <v>70</v>
      </c>
      <c r="E120" s="93">
        <f>26*3</f>
        <v>78</v>
      </c>
      <c r="F120" s="93"/>
      <c r="G120" s="93">
        <f>F120*E120</f>
        <v>0</v>
      </c>
      <c r="H120" s="94" t="s">
        <v>104</v>
      </c>
      <c r="I120" s="91" t="s">
        <v>16</v>
      </c>
      <c r="J120" s="93">
        <v>26</v>
      </c>
      <c r="K120" s="93"/>
      <c r="L120" s="95">
        <f t="shared" si="0"/>
        <v>0</v>
      </c>
    </row>
    <row r="121" spans="1:12" ht="20" x14ac:dyDescent="0.35">
      <c r="A121" t="s">
        <v>14</v>
      </c>
      <c r="B121" s="26">
        <v>99</v>
      </c>
      <c r="C121" s="90"/>
      <c r="D121" s="91"/>
      <c r="E121" s="93"/>
      <c r="F121" s="93"/>
      <c r="G121" s="93"/>
      <c r="H121" s="94" t="s">
        <v>105</v>
      </c>
      <c r="I121" s="91" t="s">
        <v>16</v>
      </c>
      <c r="J121" s="93">
        <v>4</v>
      </c>
      <c r="K121" s="93"/>
      <c r="L121" s="95">
        <f t="shared" si="0"/>
        <v>0</v>
      </c>
    </row>
    <row r="122" spans="1:12" ht="15" thickBot="1" x14ac:dyDescent="0.4">
      <c r="A122" t="s">
        <v>14</v>
      </c>
      <c r="B122" s="36">
        <v>100</v>
      </c>
      <c r="C122" s="90"/>
      <c r="D122" s="91"/>
      <c r="E122" s="93"/>
      <c r="F122" s="93"/>
      <c r="G122" s="93"/>
      <c r="H122" s="94" t="s">
        <v>106</v>
      </c>
      <c r="I122" s="91" t="s">
        <v>16</v>
      </c>
      <c r="J122" s="93">
        <v>8</v>
      </c>
      <c r="K122" s="93"/>
      <c r="L122" s="95">
        <f t="shared" si="0"/>
        <v>0</v>
      </c>
    </row>
    <row r="123" spans="1:12" ht="20" x14ac:dyDescent="0.35">
      <c r="A123" t="s">
        <v>14</v>
      </c>
      <c r="B123" s="26">
        <v>101</v>
      </c>
      <c r="C123" s="90"/>
      <c r="D123" s="91"/>
      <c r="E123" s="93"/>
      <c r="F123" s="93"/>
      <c r="G123" s="93"/>
      <c r="H123" s="94" t="s">
        <v>107</v>
      </c>
      <c r="I123" s="91" t="s">
        <v>16</v>
      </c>
      <c r="J123" s="93">
        <v>100</v>
      </c>
      <c r="K123" s="93"/>
      <c r="L123" s="95">
        <f t="shared" si="0"/>
        <v>0</v>
      </c>
    </row>
    <row r="124" spans="1:12" ht="15" thickBot="1" x14ac:dyDescent="0.4">
      <c r="A124" t="s">
        <v>14</v>
      </c>
      <c r="B124" s="36">
        <v>102</v>
      </c>
      <c r="C124" s="90"/>
      <c r="D124" s="91"/>
      <c r="E124" s="93"/>
      <c r="F124" s="93"/>
      <c r="G124" s="93"/>
      <c r="H124" s="94" t="s">
        <v>108</v>
      </c>
      <c r="I124" s="91" t="s">
        <v>16</v>
      </c>
      <c r="J124" s="93">
        <v>228</v>
      </c>
      <c r="K124" s="93"/>
      <c r="L124" s="95">
        <f t="shared" si="0"/>
        <v>0</v>
      </c>
    </row>
    <row r="125" spans="1:12" x14ac:dyDescent="0.35">
      <c r="A125" t="s">
        <v>14</v>
      </c>
      <c r="B125" s="26">
        <v>103</v>
      </c>
      <c r="C125" s="90"/>
      <c r="D125" s="91"/>
      <c r="E125" s="93"/>
      <c r="F125" s="93"/>
      <c r="G125" s="93"/>
      <c r="H125" s="94" t="s">
        <v>109</v>
      </c>
      <c r="I125" s="91" t="s">
        <v>16</v>
      </c>
      <c r="J125" s="93">
        <v>228</v>
      </c>
      <c r="K125" s="93"/>
      <c r="L125" s="95">
        <f t="shared" si="0"/>
        <v>0</v>
      </c>
    </row>
    <row r="126" spans="1:12" ht="15" thickBot="1" x14ac:dyDescent="0.4">
      <c r="A126" t="s">
        <v>14</v>
      </c>
      <c r="B126" s="36">
        <v>104</v>
      </c>
      <c r="C126" s="83"/>
      <c r="D126" s="41"/>
      <c r="E126" s="42"/>
      <c r="F126" s="45"/>
      <c r="G126" s="45"/>
      <c r="H126" s="70" t="s">
        <v>110</v>
      </c>
      <c r="I126" s="41" t="s">
        <v>16</v>
      </c>
      <c r="J126" s="42">
        <v>200</v>
      </c>
      <c r="K126" s="42"/>
      <c r="L126" s="43">
        <f t="shared" si="0"/>
        <v>0</v>
      </c>
    </row>
    <row r="127" spans="1:12" ht="20" x14ac:dyDescent="0.35">
      <c r="A127" t="s">
        <v>14</v>
      </c>
      <c r="B127" s="26">
        <v>105</v>
      </c>
      <c r="C127" s="83" t="s">
        <v>111</v>
      </c>
      <c r="D127" s="41" t="s">
        <v>70</v>
      </c>
      <c r="E127" s="42">
        <f>3*3</f>
        <v>9</v>
      </c>
      <c r="F127" s="85"/>
      <c r="G127" s="45">
        <f>F127*E127</f>
        <v>0</v>
      </c>
      <c r="H127" s="70" t="s">
        <v>112</v>
      </c>
      <c r="I127" s="41" t="s">
        <v>16</v>
      </c>
      <c r="J127" s="42">
        <v>3</v>
      </c>
      <c r="K127" s="42"/>
      <c r="L127" s="43">
        <f t="shared" si="0"/>
        <v>0</v>
      </c>
    </row>
    <row r="128" spans="1:12" ht="20.5" thickBot="1" x14ac:dyDescent="0.4">
      <c r="A128" t="s">
        <v>14</v>
      </c>
      <c r="B128" s="36">
        <v>106</v>
      </c>
      <c r="C128" s="83" t="s">
        <v>111</v>
      </c>
      <c r="D128" s="41" t="s">
        <v>70</v>
      </c>
      <c r="E128" s="42">
        <f>4*3</f>
        <v>12</v>
      </c>
      <c r="F128" s="85"/>
      <c r="G128" s="45">
        <f>F128*E128</f>
        <v>0</v>
      </c>
      <c r="H128" s="70" t="s">
        <v>113</v>
      </c>
      <c r="I128" s="41" t="s">
        <v>16</v>
      </c>
      <c r="J128" s="42">
        <v>4</v>
      </c>
      <c r="K128" s="42"/>
      <c r="L128" s="43">
        <f t="shared" si="0"/>
        <v>0</v>
      </c>
    </row>
    <row r="129" spans="1:12" ht="20" x14ac:dyDescent="0.35">
      <c r="A129" t="s">
        <v>14</v>
      </c>
      <c r="B129" s="26">
        <v>107</v>
      </c>
      <c r="C129" s="83"/>
      <c r="D129" s="41"/>
      <c r="E129" s="42"/>
      <c r="F129" s="45"/>
      <c r="G129" s="45"/>
      <c r="H129" s="70" t="s">
        <v>114</v>
      </c>
      <c r="I129" s="41" t="s">
        <v>16</v>
      </c>
      <c r="J129" s="42">
        <v>4</v>
      </c>
      <c r="K129" s="42"/>
      <c r="L129" s="43">
        <f t="shared" si="0"/>
        <v>0</v>
      </c>
    </row>
    <row r="130" spans="1:12" ht="15" thickBot="1" x14ac:dyDescent="0.4">
      <c r="A130" t="s">
        <v>14</v>
      </c>
      <c r="B130" s="36">
        <v>108</v>
      </c>
      <c r="C130" s="83"/>
      <c r="D130" s="41"/>
      <c r="E130" s="42"/>
      <c r="F130" s="45"/>
      <c r="G130" s="45"/>
      <c r="H130" s="70" t="s">
        <v>106</v>
      </c>
      <c r="I130" s="41" t="s">
        <v>16</v>
      </c>
      <c r="J130" s="42">
        <v>8</v>
      </c>
      <c r="K130" s="42"/>
      <c r="L130" s="43">
        <f t="shared" si="0"/>
        <v>0</v>
      </c>
    </row>
    <row r="131" spans="1:12" x14ac:dyDescent="0.35">
      <c r="A131" t="s">
        <v>14</v>
      </c>
      <c r="B131" s="26">
        <v>109</v>
      </c>
      <c r="C131" s="83"/>
      <c r="D131" s="41"/>
      <c r="E131" s="42"/>
      <c r="F131" s="45"/>
      <c r="G131" s="45"/>
      <c r="H131" s="70" t="s">
        <v>115</v>
      </c>
      <c r="I131" s="41" t="s">
        <v>16</v>
      </c>
      <c r="J131" s="42">
        <v>1</v>
      </c>
      <c r="K131" s="42"/>
      <c r="L131" s="43">
        <f t="shared" si="0"/>
        <v>0</v>
      </c>
    </row>
    <row r="132" spans="1:12" ht="20.5" thickBot="1" x14ac:dyDescent="0.4">
      <c r="A132" t="s">
        <v>14</v>
      </c>
      <c r="B132" s="36">
        <v>110</v>
      </c>
      <c r="C132" s="83"/>
      <c r="D132" s="41"/>
      <c r="E132" s="42"/>
      <c r="F132" s="45"/>
      <c r="G132" s="45"/>
      <c r="H132" s="70" t="s">
        <v>107</v>
      </c>
      <c r="I132" s="41" t="s">
        <v>16</v>
      </c>
      <c r="J132" s="42">
        <v>9</v>
      </c>
      <c r="K132" s="42"/>
      <c r="L132" s="43">
        <f t="shared" si="0"/>
        <v>0</v>
      </c>
    </row>
    <row r="133" spans="1:12" ht="20" x14ac:dyDescent="0.35">
      <c r="A133" t="s">
        <v>14</v>
      </c>
      <c r="B133" s="26">
        <v>111</v>
      </c>
      <c r="C133" s="83"/>
      <c r="D133" s="41"/>
      <c r="E133" s="42"/>
      <c r="F133" s="45"/>
      <c r="G133" s="45"/>
      <c r="H133" s="70" t="s">
        <v>116</v>
      </c>
      <c r="I133" s="41" t="s">
        <v>16</v>
      </c>
      <c r="J133" s="42">
        <v>12</v>
      </c>
      <c r="K133" s="42"/>
      <c r="L133" s="43">
        <f t="shared" si="0"/>
        <v>0</v>
      </c>
    </row>
    <row r="134" spans="1:12" ht="15" thickBot="1" x14ac:dyDescent="0.4">
      <c r="A134" t="s">
        <v>14</v>
      </c>
      <c r="B134" s="36">
        <v>112</v>
      </c>
      <c r="C134" s="83"/>
      <c r="D134" s="41"/>
      <c r="E134" s="42"/>
      <c r="F134" s="45"/>
      <c r="G134" s="45"/>
      <c r="H134" s="70" t="s">
        <v>108</v>
      </c>
      <c r="I134" s="41" t="s">
        <v>16</v>
      </c>
      <c r="J134" s="42">
        <v>86</v>
      </c>
      <c r="K134" s="42"/>
      <c r="L134" s="43">
        <f t="shared" si="0"/>
        <v>0</v>
      </c>
    </row>
    <row r="135" spans="1:12" x14ac:dyDescent="0.35">
      <c r="A135" t="s">
        <v>14</v>
      </c>
      <c r="B135" s="26">
        <v>113</v>
      </c>
      <c r="C135" s="83"/>
      <c r="D135" s="41"/>
      <c r="E135" s="42"/>
      <c r="F135" s="45"/>
      <c r="G135" s="45"/>
      <c r="H135" s="70" t="s">
        <v>109</v>
      </c>
      <c r="I135" s="41" t="s">
        <v>16</v>
      </c>
      <c r="J135" s="42">
        <v>86</v>
      </c>
      <c r="K135" s="42"/>
      <c r="L135" s="43">
        <f t="shared" si="0"/>
        <v>0</v>
      </c>
    </row>
    <row r="136" spans="1:12" ht="15" thickBot="1" x14ac:dyDescent="0.4">
      <c r="A136" t="s">
        <v>14</v>
      </c>
      <c r="B136" s="36">
        <v>114</v>
      </c>
      <c r="C136" s="83"/>
      <c r="D136" s="41"/>
      <c r="E136" s="42"/>
      <c r="F136" s="45"/>
      <c r="G136" s="45"/>
      <c r="H136" s="87" t="s">
        <v>117</v>
      </c>
      <c r="I136" s="88" t="s">
        <v>18</v>
      </c>
      <c r="J136" s="85">
        <v>1</v>
      </c>
      <c r="K136" s="85"/>
      <c r="L136" s="89">
        <f>K136*J136</f>
        <v>0</v>
      </c>
    </row>
    <row r="137" spans="1:12" x14ac:dyDescent="0.35">
      <c r="A137" t="s">
        <v>14</v>
      </c>
      <c r="B137" s="26">
        <v>115</v>
      </c>
      <c r="C137" s="83"/>
      <c r="D137" s="41"/>
      <c r="E137" s="42"/>
      <c r="F137" s="45"/>
      <c r="G137" s="45"/>
      <c r="H137" s="70" t="s">
        <v>110</v>
      </c>
      <c r="I137" s="41" t="s">
        <v>16</v>
      </c>
      <c r="J137" s="42">
        <v>42</v>
      </c>
      <c r="K137" s="42"/>
      <c r="L137" s="43">
        <f>K137*J137</f>
        <v>0</v>
      </c>
    </row>
    <row r="138" spans="1:12" ht="15" thickBot="1" x14ac:dyDescent="0.4">
      <c r="A138" t="s">
        <v>14</v>
      </c>
      <c r="B138" s="36">
        <v>116</v>
      </c>
      <c r="C138" s="97" t="s">
        <v>118</v>
      </c>
      <c r="D138" s="88" t="s">
        <v>119</v>
      </c>
      <c r="E138" s="85">
        <v>1</v>
      </c>
      <c r="F138" s="85"/>
      <c r="G138" s="85">
        <f>F138*E138</f>
        <v>0</v>
      </c>
      <c r="H138" s="70"/>
      <c r="I138" s="41"/>
      <c r="J138" s="42"/>
      <c r="K138" s="42"/>
      <c r="L138" s="43"/>
    </row>
    <row r="139" spans="1:12" ht="15" thickBot="1" x14ac:dyDescent="0.4">
      <c r="B139" s="26">
        <v>117</v>
      </c>
      <c r="C139" s="98" t="s">
        <v>120</v>
      </c>
      <c r="D139" s="99"/>
      <c r="E139" s="99"/>
      <c r="F139" s="99"/>
      <c r="G139" s="100">
        <f>SUM(G23:G138)</f>
        <v>0</v>
      </c>
      <c r="H139" s="101" t="s">
        <v>120</v>
      </c>
      <c r="I139" s="102"/>
      <c r="J139" s="103"/>
      <c r="K139" s="104"/>
      <c r="L139" s="100">
        <f>SUM(L23:L138)</f>
        <v>0</v>
      </c>
    </row>
    <row r="140" spans="1:12" ht="15" thickBot="1" x14ac:dyDescent="0.4">
      <c r="B140" s="36">
        <v>118</v>
      </c>
      <c r="C140" s="62" t="s">
        <v>121</v>
      </c>
      <c r="D140" s="63"/>
      <c r="E140" s="63"/>
      <c r="F140" s="63"/>
      <c r="G140" s="63"/>
      <c r="H140" s="63"/>
      <c r="I140" s="63"/>
      <c r="J140" s="63"/>
      <c r="K140" s="63"/>
      <c r="L140" s="64"/>
    </row>
    <row r="141" spans="1:12" ht="30" x14ac:dyDescent="0.35">
      <c r="A141" t="s">
        <v>14</v>
      </c>
      <c r="B141" s="26">
        <v>119</v>
      </c>
      <c r="C141" s="105" t="s">
        <v>122</v>
      </c>
      <c r="D141" s="50" t="s">
        <v>18</v>
      </c>
      <c r="E141" s="106">
        <v>33</v>
      </c>
      <c r="F141" s="107"/>
      <c r="G141" s="108">
        <f t="shared" ref="G141:G148" si="3">F141*E141</f>
        <v>0</v>
      </c>
      <c r="H141" s="70" t="s">
        <v>123</v>
      </c>
      <c r="I141" s="41" t="s">
        <v>16</v>
      </c>
      <c r="J141" s="42">
        <v>33</v>
      </c>
      <c r="K141" s="42"/>
      <c r="L141" s="43">
        <f>K141*J141</f>
        <v>0</v>
      </c>
    </row>
    <row r="142" spans="1:12" ht="20.5" thickBot="1" x14ac:dyDescent="0.4">
      <c r="A142" t="s">
        <v>14</v>
      </c>
      <c r="B142" s="36">
        <v>120</v>
      </c>
      <c r="C142" s="109" t="s">
        <v>55</v>
      </c>
      <c r="D142" s="73" t="s">
        <v>16</v>
      </c>
      <c r="E142" s="74">
        <v>33</v>
      </c>
      <c r="F142" s="75"/>
      <c r="G142" s="108">
        <f t="shared" si="3"/>
        <v>0</v>
      </c>
      <c r="H142" s="77" t="s">
        <v>124</v>
      </c>
      <c r="I142" s="41" t="s">
        <v>16</v>
      </c>
      <c r="J142" s="42">
        <v>33</v>
      </c>
      <c r="K142" s="42"/>
      <c r="L142" s="43">
        <f t="shared" ref="L142:L168" si="4">K142*J142</f>
        <v>0</v>
      </c>
    </row>
    <row r="143" spans="1:12" ht="30" x14ac:dyDescent="0.35">
      <c r="A143" t="s">
        <v>14</v>
      </c>
      <c r="B143" s="26">
        <v>121</v>
      </c>
      <c r="C143" s="110" t="s">
        <v>34</v>
      </c>
      <c r="D143" s="73" t="s">
        <v>16</v>
      </c>
      <c r="E143" s="74">
        <v>66</v>
      </c>
      <c r="F143" s="75"/>
      <c r="G143" s="108">
        <f t="shared" si="3"/>
        <v>0</v>
      </c>
      <c r="H143" s="77" t="s">
        <v>125</v>
      </c>
      <c r="I143" s="41" t="s">
        <v>16</v>
      </c>
      <c r="J143" s="42">
        <v>66</v>
      </c>
      <c r="K143" s="42"/>
      <c r="L143" s="43">
        <f t="shared" si="4"/>
        <v>0</v>
      </c>
    </row>
    <row r="144" spans="1:12" ht="30.5" thickBot="1" x14ac:dyDescent="0.4">
      <c r="A144" t="s">
        <v>14</v>
      </c>
      <c r="B144" s="36">
        <v>122</v>
      </c>
      <c r="C144" s="109" t="s">
        <v>126</v>
      </c>
      <c r="D144" s="41" t="s">
        <v>16</v>
      </c>
      <c r="E144" s="74">
        <v>99</v>
      </c>
      <c r="F144" s="75"/>
      <c r="G144" s="44">
        <f t="shared" si="3"/>
        <v>0</v>
      </c>
      <c r="H144" s="77" t="s">
        <v>127</v>
      </c>
      <c r="I144" s="41" t="s">
        <v>16</v>
      </c>
      <c r="J144" s="42">
        <f>3*33</f>
        <v>99</v>
      </c>
      <c r="K144" s="42"/>
      <c r="L144" s="43">
        <f t="shared" si="4"/>
        <v>0</v>
      </c>
    </row>
    <row r="145" spans="1:12" x14ac:dyDescent="0.35">
      <c r="A145" t="s">
        <v>14</v>
      </c>
      <c r="B145" s="26">
        <v>123</v>
      </c>
      <c r="C145" s="78" t="s">
        <v>69</v>
      </c>
      <c r="D145" s="111" t="s">
        <v>70</v>
      </c>
      <c r="E145" s="112">
        <v>2015</v>
      </c>
      <c r="F145" s="81"/>
      <c r="G145" s="82">
        <f t="shared" si="3"/>
        <v>0</v>
      </c>
      <c r="H145" s="70" t="s">
        <v>82</v>
      </c>
      <c r="I145" s="41" t="s">
        <v>70</v>
      </c>
      <c r="J145" s="42">
        <v>2015</v>
      </c>
      <c r="K145" s="42"/>
      <c r="L145" s="43">
        <f t="shared" si="4"/>
        <v>0</v>
      </c>
    </row>
    <row r="146" spans="1:12" ht="15" thickBot="1" x14ac:dyDescent="0.4">
      <c r="A146" t="s">
        <v>14</v>
      </c>
      <c r="B146" s="36">
        <v>124</v>
      </c>
      <c r="C146" s="83" t="s">
        <v>69</v>
      </c>
      <c r="D146" s="41" t="s">
        <v>70</v>
      </c>
      <c r="E146" s="96">
        <v>4800</v>
      </c>
      <c r="F146" s="85"/>
      <c r="G146" s="45">
        <f t="shared" si="3"/>
        <v>0</v>
      </c>
      <c r="H146" s="70" t="s">
        <v>83</v>
      </c>
      <c r="I146" s="41" t="s">
        <v>70</v>
      </c>
      <c r="J146" s="42">
        <v>4800</v>
      </c>
      <c r="K146" s="42"/>
      <c r="L146" s="43">
        <f t="shared" si="4"/>
        <v>0</v>
      </c>
    </row>
    <row r="147" spans="1:12" ht="20" x14ac:dyDescent="0.35">
      <c r="A147" t="s">
        <v>14</v>
      </c>
      <c r="B147" s="26">
        <v>125</v>
      </c>
      <c r="C147" s="90" t="s">
        <v>87</v>
      </c>
      <c r="D147" s="91" t="s">
        <v>70</v>
      </c>
      <c r="E147" s="93">
        <v>2995</v>
      </c>
      <c r="F147" s="93"/>
      <c r="G147" s="93">
        <f t="shared" si="3"/>
        <v>0</v>
      </c>
      <c r="H147" s="94" t="s">
        <v>88</v>
      </c>
      <c r="I147" s="91" t="s">
        <v>70</v>
      </c>
      <c r="J147" s="93">
        <v>2995</v>
      </c>
      <c r="K147" s="93"/>
      <c r="L147" s="95">
        <f t="shared" si="4"/>
        <v>0</v>
      </c>
    </row>
    <row r="148" spans="1:12" ht="20.5" thickBot="1" x14ac:dyDescent="0.4">
      <c r="A148" t="s">
        <v>14</v>
      </c>
      <c r="B148" s="36">
        <v>126</v>
      </c>
      <c r="C148" s="90" t="s">
        <v>87</v>
      </c>
      <c r="D148" s="91" t="s">
        <v>70</v>
      </c>
      <c r="E148" s="93">
        <v>585</v>
      </c>
      <c r="F148" s="93"/>
      <c r="G148" s="93">
        <f t="shared" si="3"/>
        <v>0</v>
      </c>
      <c r="H148" s="94" t="s">
        <v>89</v>
      </c>
      <c r="I148" s="91" t="s">
        <v>70</v>
      </c>
      <c r="J148" s="93">
        <v>585</v>
      </c>
      <c r="K148" s="93"/>
      <c r="L148" s="95">
        <f t="shared" si="4"/>
        <v>0</v>
      </c>
    </row>
    <row r="149" spans="1:12" ht="20" x14ac:dyDescent="0.35">
      <c r="A149" t="s">
        <v>14</v>
      </c>
      <c r="B149" s="26">
        <v>127</v>
      </c>
      <c r="C149" s="83"/>
      <c r="D149" s="41"/>
      <c r="E149" s="96"/>
      <c r="F149" s="45"/>
      <c r="G149" s="45"/>
      <c r="H149" s="70" t="s">
        <v>94</v>
      </c>
      <c r="I149" s="41" t="s">
        <v>16</v>
      </c>
      <c r="J149" s="42">
        <v>2995</v>
      </c>
      <c r="K149" s="42"/>
      <c r="L149" s="43">
        <f t="shared" si="4"/>
        <v>0</v>
      </c>
    </row>
    <row r="150" spans="1:12" ht="20.5" thickBot="1" x14ac:dyDescent="0.4">
      <c r="A150" t="s">
        <v>14</v>
      </c>
      <c r="B150" s="36">
        <v>128</v>
      </c>
      <c r="C150" s="83"/>
      <c r="D150" s="41"/>
      <c r="E150" s="96"/>
      <c r="F150" s="45"/>
      <c r="G150" s="45"/>
      <c r="H150" s="70" t="s">
        <v>95</v>
      </c>
      <c r="I150" s="41" t="s">
        <v>16</v>
      </c>
      <c r="J150" s="42">
        <v>565</v>
      </c>
      <c r="K150" s="42"/>
      <c r="L150" s="43">
        <f t="shared" si="4"/>
        <v>0</v>
      </c>
    </row>
    <row r="151" spans="1:12" ht="30" x14ac:dyDescent="0.35">
      <c r="A151" t="s">
        <v>14</v>
      </c>
      <c r="B151" s="26">
        <v>129</v>
      </c>
      <c r="C151" s="83" t="s">
        <v>128</v>
      </c>
      <c r="D151" s="41" t="s">
        <v>16</v>
      </c>
      <c r="E151" s="96">
        <v>33</v>
      </c>
      <c r="F151" s="45"/>
      <c r="G151" s="45">
        <f t="shared" ref="G151:G160" si="5">F151*E151</f>
        <v>0</v>
      </c>
      <c r="H151" s="70" t="s">
        <v>129</v>
      </c>
      <c r="I151" s="41" t="s">
        <v>16</v>
      </c>
      <c r="J151" s="42">
        <v>33</v>
      </c>
      <c r="K151" s="42"/>
      <c r="L151" s="43">
        <f t="shared" si="4"/>
        <v>0</v>
      </c>
    </row>
    <row r="152" spans="1:12" ht="30.5" thickBot="1" x14ac:dyDescent="0.4">
      <c r="A152" t="s">
        <v>14</v>
      </c>
      <c r="B152" s="36">
        <v>130</v>
      </c>
      <c r="C152" s="83" t="s">
        <v>128</v>
      </c>
      <c r="D152" s="41" t="s">
        <v>16</v>
      </c>
      <c r="E152" s="96">
        <v>29</v>
      </c>
      <c r="F152" s="45"/>
      <c r="G152" s="45">
        <f t="shared" si="5"/>
        <v>0</v>
      </c>
      <c r="H152" s="70" t="s">
        <v>130</v>
      </c>
      <c r="I152" s="41" t="s">
        <v>16</v>
      </c>
      <c r="J152" s="42">
        <v>29</v>
      </c>
      <c r="K152" s="42"/>
      <c r="L152" s="43">
        <f t="shared" si="4"/>
        <v>0</v>
      </c>
    </row>
    <row r="153" spans="1:12" ht="30" x14ac:dyDescent="0.35">
      <c r="A153" t="s">
        <v>14</v>
      </c>
      <c r="B153" s="26">
        <v>131</v>
      </c>
      <c r="C153" s="83" t="s">
        <v>128</v>
      </c>
      <c r="D153" s="41" t="s">
        <v>16</v>
      </c>
      <c r="E153" s="96">
        <v>66</v>
      </c>
      <c r="F153" s="45"/>
      <c r="G153" s="45">
        <f t="shared" si="5"/>
        <v>0</v>
      </c>
      <c r="H153" s="70" t="s">
        <v>131</v>
      </c>
      <c r="I153" s="41" t="s">
        <v>16</v>
      </c>
      <c r="J153" s="42">
        <v>66</v>
      </c>
      <c r="K153" s="42"/>
      <c r="L153" s="43">
        <f t="shared" si="4"/>
        <v>0</v>
      </c>
    </row>
    <row r="154" spans="1:12" ht="30.5" thickBot="1" x14ac:dyDescent="0.4">
      <c r="A154" t="s">
        <v>14</v>
      </c>
      <c r="B154" s="36">
        <v>132</v>
      </c>
      <c r="C154" s="83" t="s">
        <v>128</v>
      </c>
      <c r="D154" s="41" t="s">
        <v>16</v>
      </c>
      <c r="E154" s="96">
        <v>99</v>
      </c>
      <c r="F154" s="45"/>
      <c r="G154" s="45">
        <f t="shared" si="5"/>
        <v>0</v>
      </c>
      <c r="H154" s="70" t="s">
        <v>132</v>
      </c>
      <c r="I154" s="41" t="s">
        <v>16</v>
      </c>
      <c r="J154" s="42">
        <v>99</v>
      </c>
      <c r="K154" s="42"/>
      <c r="L154" s="43">
        <f t="shared" si="4"/>
        <v>0</v>
      </c>
    </row>
    <row r="155" spans="1:12" ht="30" x14ac:dyDescent="0.35">
      <c r="A155" t="s">
        <v>14</v>
      </c>
      <c r="B155" s="26">
        <v>133</v>
      </c>
      <c r="C155" s="83" t="s">
        <v>128</v>
      </c>
      <c r="D155" s="41" t="s">
        <v>16</v>
      </c>
      <c r="E155" s="96">
        <v>66</v>
      </c>
      <c r="F155" s="45"/>
      <c r="G155" s="45">
        <f t="shared" si="5"/>
        <v>0</v>
      </c>
      <c r="H155" s="70" t="s">
        <v>133</v>
      </c>
      <c r="I155" s="41" t="s">
        <v>16</v>
      </c>
      <c r="J155" s="42">
        <v>66</v>
      </c>
      <c r="K155" s="42"/>
      <c r="L155" s="43">
        <f t="shared" si="4"/>
        <v>0</v>
      </c>
    </row>
    <row r="156" spans="1:12" ht="40.5" thickBot="1" x14ac:dyDescent="0.4">
      <c r="A156" t="s">
        <v>14</v>
      </c>
      <c r="B156" s="36">
        <v>134</v>
      </c>
      <c r="C156" s="83" t="s">
        <v>134</v>
      </c>
      <c r="D156" s="41" t="s">
        <v>16</v>
      </c>
      <c r="E156" s="96">
        <v>234</v>
      </c>
      <c r="F156" s="45"/>
      <c r="G156" s="45">
        <f t="shared" si="5"/>
        <v>0</v>
      </c>
      <c r="H156" s="70" t="s">
        <v>135</v>
      </c>
      <c r="I156" s="41" t="s">
        <v>16</v>
      </c>
      <c r="J156" s="42">
        <v>234</v>
      </c>
      <c r="K156" s="42"/>
      <c r="L156" s="43">
        <f t="shared" si="4"/>
        <v>0</v>
      </c>
    </row>
    <row r="157" spans="1:12" ht="40" x14ac:dyDescent="0.35">
      <c r="A157" t="s">
        <v>14</v>
      </c>
      <c r="B157" s="26">
        <v>135</v>
      </c>
      <c r="C157" s="83" t="s">
        <v>134</v>
      </c>
      <c r="D157" s="41" t="s">
        <v>16</v>
      </c>
      <c r="E157" s="96">
        <v>91</v>
      </c>
      <c r="F157" s="45"/>
      <c r="G157" s="45">
        <f t="shared" si="5"/>
        <v>0</v>
      </c>
      <c r="H157" s="70" t="s">
        <v>136</v>
      </c>
      <c r="I157" s="41" t="s">
        <v>16</v>
      </c>
      <c r="J157" s="42">
        <v>91</v>
      </c>
      <c r="K157" s="42"/>
      <c r="L157" s="43">
        <f t="shared" si="4"/>
        <v>0</v>
      </c>
    </row>
    <row r="158" spans="1:12" ht="30.5" thickBot="1" x14ac:dyDescent="0.4">
      <c r="A158" t="s">
        <v>14</v>
      </c>
      <c r="B158" s="36">
        <v>136</v>
      </c>
      <c r="C158" s="83" t="s">
        <v>134</v>
      </c>
      <c r="D158" s="41" t="s">
        <v>16</v>
      </c>
      <c r="E158" s="96">
        <v>33</v>
      </c>
      <c r="F158" s="45"/>
      <c r="G158" s="45">
        <f t="shared" si="5"/>
        <v>0</v>
      </c>
      <c r="H158" s="70" t="s">
        <v>137</v>
      </c>
      <c r="I158" s="41" t="s">
        <v>16</v>
      </c>
      <c r="J158" s="42">
        <v>33</v>
      </c>
      <c r="K158" s="42"/>
      <c r="L158" s="43">
        <f t="shared" si="4"/>
        <v>0</v>
      </c>
    </row>
    <row r="159" spans="1:12" ht="20" x14ac:dyDescent="0.35">
      <c r="A159" t="s">
        <v>14</v>
      </c>
      <c r="B159" s="26">
        <v>137</v>
      </c>
      <c r="C159" s="83"/>
      <c r="D159" s="41"/>
      <c r="E159" s="96"/>
      <c r="F159" s="45"/>
      <c r="G159" s="45"/>
      <c r="H159" s="70" t="s">
        <v>138</v>
      </c>
      <c r="I159" s="41" t="s">
        <v>16</v>
      </c>
      <c r="J159" s="42">
        <v>717</v>
      </c>
      <c r="K159" s="42"/>
      <c r="L159" s="43">
        <f t="shared" si="4"/>
        <v>0</v>
      </c>
    </row>
    <row r="160" spans="1:12" ht="20.5" thickBot="1" x14ac:dyDescent="0.4">
      <c r="A160" t="s">
        <v>14</v>
      </c>
      <c r="B160" s="36">
        <v>138</v>
      </c>
      <c r="C160" s="83" t="s">
        <v>139</v>
      </c>
      <c r="D160" s="41" t="s">
        <v>16</v>
      </c>
      <c r="E160" s="96">
        <v>705</v>
      </c>
      <c r="F160" s="45"/>
      <c r="G160" s="45">
        <f t="shared" si="5"/>
        <v>0</v>
      </c>
      <c r="H160" s="70" t="s">
        <v>140</v>
      </c>
      <c r="I160" s="41" t="s">
        <v>16</v>
      </c>
      <c r="J160" s="42">
        <v>705</v>
      </c>
      <c r="K160" s="42"/>
      <c r="L160" s="43">
        <f t="shared" si="4"/>
        <v>0</v>
      </c>
    </row>
    <row r="161" spans="1:12" ht="20" x14ac:dyDescent="0.35">
      <c r="A161" t="s">
        <v>14</v>
      </c>
      <c r="B161" s="26">
        <v>139</v>
      </c>
      <c r="C161" s="83"/>
      <c r="D161" s="41"/>
      <c r="E161" s="96"/>
      <c r="F161" s="45"/>
      <c r="G161" s="45"/>
      <c r="H161" s="70" t="s">
        <v>141</v>
      </c>
      <c r="I161" s="41" t="s">
        <v>16</v>
      </c>
      <c r="J161" s="42">
        <v>64</v>
      </c>
      <c r="K161" s="42"/>
      <c r="L161" s="43">
        <f t="shared" si="4"/>
        <v>0</v>
      </c>
    </row>
    <row r="162" spans="1:12" ht="20.5" thickBot="1" x14ac:dyDescent="0.4">
      <c r="A162" t="s">
        <v>14</v>
      </c>
      <c r="B162" s="36">
        <v>140</v>
      </c>
      <c r="C162" s="83"/>
      <c r="D162" s="41"/>
      <c r="E162" s="96"/>
      <c r="F162" s="45"/>
      <c r="G162" s="45"/>
      <c r="H162" s="70" t="s">
        <v>142</v>
      </c>
      <c r="I162" s="41" t="s">
        <v>16</v>
      </c>
      <c r="J162" s="42">
        <v>33</v>
      </c>
      <c r="K162" s="42"/>
      <c r="L162" s="43">
        <f t="shared" si="4"/>
        <v>0</v>
      </c>
    </row>
    <row r="163" spans="1:12" ht="20" x14ac:dyDescent="0.35">
      <c r="A163" t="s">
        <v>14</v>
      </c>
      <c r="B163" s="26">
        <v>141</v>
      </c>
      <c r="C163" s="83"/>
      <c r="D163" s="41"/>
      <c r="E163" s="96"/>
      <c r="F163" s="45"/>
      <c r="G163" s="45"/>
      <c r="H163" s="70" t="s">
        <v>143</v>
      </c>
      <c r="I163" s="41" t="s">
        <v>16</v>
      </c>
      <c r="J163" s="42">
        <v>132</v>
      </c>
      <c r="K163" s="42"/>
      <c r="L163" s="43">
        <f t="shared" si="4"/>
        <v>0</v>
      </c>
    </row>
    <row r="164" spans="1:12" ht="20.5" thickBot="1" x14ac:dyDescent="0.4">
      <c r="A164" t="s">
        <v>14</v>
      </c>
      <c r="B164" s="36">
        <v>142</v>
      </c>
      <c r="C164" s="83"/>
      <c r="D164" s="41"/>
      <c r="E164" s="96"/>
      <c r="F164" s="45"/>
      <c r="G164" s="45"/>
      <c r="H164" s="70" t="s">
        <v>144</v>
      </c>
      <c r="I164" s="41" t="s">
        <v>16</v>
      </c>
      <c r="J164" s="42">
        <v>1</v>
      </c>
      <c r="K164" s="42"/>
      <c r="L164" s="43">
        <f t="shared" si="4"/>
        <v>0</v>
      </c>
    </row>
    <row r="165" spans="1:12" ht="30" x14ac:dyDescent="0.35">
      <c r="A165" t="s">
        <v>14</v>
      </c>
      <c r="B165" s="26">
        <v>143</v>
      </c>
      <c r="C165" s="83" t="s">
        <v>145</v>
      </c>
      <c r="D165" s="41" t="s">
        <v>16</v>
      </c>
      <c r="E165" s="96">
        <v>334</v>
      </c>
      <c r="F165" s="45"/>
      <c r="G165" s="45">
        <f>F165*E165</f>
        <v>0</v>
      </c>
      <c r="H165" s="70" t="s">
        <v>146</v>
      </c>
      <c r="I165" s="41" t="s">
        <v>16</v>
      </c>
      <c r="J165" s="42">
        <v>334</v>
      </c>
      <c r="K165" s="93"/>
      <c r="L165" s="43">
        <f t="shared" si="4"/>
        <v>0</v>
      </c>
    </row>
    <row r="166" spans="1:12" ht="20.5" thickBot="1" x14ac:dyDescent="0.4">
      <c r="A166" t="s">
        <v>14</v>
      </c>
      <c r="B166" s="36">
        <v>144</v>
      </c>
      <c r="C166" s="83" t="s">
        <v>147</v>
      </c>
      <c r="D166" s="41" t="s">
        <v>16</v>
      </c>
      <c r="E166" s="96">
        <v>33</v>
      </c>
      <c r="F166" s="45"/>
      <c r="G166" s="45">
        <f>F166*E166</f>
        <v>0</v>
      </c>
      <c r="H166" s="70" t="s">
        <v>148</v>
      </c>
      <c r="I166" s="41" t="s">
        <v>16</v>
      </c>
      <c r="J166" s="42">
        <v>33</v>
      </c>
      <c r="K166" s="93"/>
      <c r="L166" s="43">
        <f t="shared" si="4"/>
        <v>0</v>
      </c>
    </row>
    <row r="167" spans="1:12" ht="20" x14ac:dyDescent="0.35">
      <c r="A167" t="s">
        <v>14</v>
      </c>
      <c r="B167" s="26">
        <v>145</v>
      </c>
      <c r="C167" s="83"/>
      <c r="D167" s="41"/>
      <c r="E167" s="96"/>
      <c r="F167" s="45"/>
      <c r="G167" s="45"/>
      <c r="H167" s="70" t="s">
        <v>149</v>
      </c>
      <c r="I167" s="41" t="s">
        <v>16</v>
      </c>
      <c r="J167" s="42">
        <v>33</v>
      </c>
      <c r="K167" s="93"/>
      <c r="L167" s="43">
        <f t="shared" si="4"/>
        <v>0</v>
      </c>
    </row>
    <row r="168" spans="1:12" ht="20" x14ac:dyDescent="0.35">
      <c r="A168" t="s">
        <v>14</v>
      </c>
      <c r="B168" s="36">
        <v>146</v>
      </c>
      <c r="C168" s="83"/>
      <c r="D168" s="41"/>
      <c r="E168" s="96"/>
      <c r="F168" s="45"/>
      <c r="G168" s="45"/>
      <c r="H168" s="70" t="s">
        <v>150</v>
      </c>
      <c r="I168" s="41" t="s">
        <v>16</v>
      </c>
      <c r="J168" s="42">
        <v>33</v>
      </c>
      <c r="K168" s="93"/>
      <c r="L168" s="43">
        <f t="shared" si="4"/>
        <v>0</v>
      </c>
    </row>
    <row r="169" spans="1:12" ht="20.5" thickBot="1" x14ac:dyDescent="0.4">
      <c r="A169" t="s">
        <v>14</v>
      </c>
      <c r="B169" s="113"/>
      <c r="C169" s="114"/>
      <c r="D169" s="111"/>
      <c r="E169" s="112"/>
      <c r="F169" s="82"/>
      <c r="G169" s="82"/>
      <c r="H169" s="87" t="s">
        <v>151</v>
      </c>
      <c r="I169" s="88" t="s">
        <v>18</v>
      </c>
      <c r="J169" s="85">
        <v>1</v>
      </c>
      <c r="K169" s="85"/>
      <c r="L169" s="89">
        <f>K169*J169</f>
        <v>0</v>
      </c>
    </row>
    <row r="170" spans="1:12" x14ac:dyDescent="0.35">
      <c r="A170" t="s">
        <v>14</v>
      </c>
      <c r="B170" s="26">
        <v>147</v>
      </c>
      <c r="C170" s="115" t="s">
        <v>152</v>
      </c>
      <c r="D170" s="116" t="s">
        <v>70</v>
      </c>
      <c r="E170" s="117">
        <v>40</v>
      </c>
      <c r="F170" s="118"/>
      <c r="G170" s="119">
        <f>F170*E170</f>
        <v>0</v>
      </c>
      <c r="H170" s="87"/>
      <c r="I170" s="88" t="s">
        <v>16</v>
      </c>
      <c r="J170" s="85"/>
      <c r="K170" s="85"/>
      <c r="L170" s="89">
        <f>K170*J170</f>
        <v>0</v>
      </c>
    </row>
    <row r="171" spans="1:12" ht="15" thickBot="1" x14ac:dyDescent="0.4">
      <c r="A171" t="s">
        <v>14</v>
      </c>
      <c r="B171" s="36">
        <v>148</v>
      </c>
      <c r="C171" s="120" t="s">
        <v>153</v>
      </c>
      <c r="D171" s="121" t="s">
        <v>16</v>
      </c>
      <c r="E171" s="122">
        <v>2</v>
      </c>
      <c r="F171" s="123"/>
      <c r="G171" s="124">
        <f>F171*E171</f>
        <v>0</v>
      </c>
      <c r="H171" s="87"/>
      <c r="I171" s="88" t="s">
        <v>16</v>
      </c>
      <c r="J171" s="85"/>
      <c r="K171" s="85"/>
      <c r="L171" s="89">
        <f>K171*J171</f>
        <v>0</v>
      </c>
    </row>
    <row r="172" spans="1:12" x14ac:dyDescent="0.35">
      <c r="A172" t="s">
        <v>14</v>
      </c>
      <c r="B172" s="26">
        <v>149</v>
      </c>
      <c r="C172" s="83" t="s">
        <v>154</v>
      </c>
      <c r="D172" s="41" t="s">
        <v>16</v>
      </c>
      <c r="E172" s="96">
        <v>66</v>
      </c>
      <c r="F172" s="45"/>
      <c r="G172" s="45">
        <f>F172*E172</f>
        <v>0</v>
      </c>
      <c r="H172" s="70" t="s">
        <v>155</v>
      </c>
      <c r="I172" s="41" t="s">
        <v>16</v>
      </c>
      <c r="J172" s="42">
        <v>65</v>
      </c>
      <c r="K172" s="93"/>
      <c r="L172" s="43">
        <f>K172*J172</f>
        <v>0</v>
      </c>
    </row>
    <row r="173" spans="1:12" ht="15" thickBot="1" x14ac:dyDescent="0.4">
      <c r="A173" t="s">
        <v>14</v>
      </c>
      <c r="B173" s="36">
        <v>150</v>
      </c>
      <c r="C173" s="97" t="s">
        <v>118</v>
      </c>
      <c r="D173" s="88" t="s">
        <v>119</v>
      </c>
      <c r="E173" s="85">
        <v>1</v>
      </c>
      <c r="F173" s="85"/>
      <c r="G173" s="85">
        <f>F173*E173</f>
        <v>0</v>
      </c>
      <c r="H173" s="70"/>
      <c r="I173" s="41"/>
      <c r="J173" s="42"/>
      <c r="K173" s="42"/>
      <c r="L173" s="43"/>
    </row>
    <row r="174" spans="1:12" ht="15" thickBot="1" x14ac:dyDescent="0.4">
      <c r="B174" s="26">
        <v>151</v>
      </c>
      <c r="C174" s="98" t="s">
        <v>120</v>
      </c>
      <c r="D174" s="99"/>
      <c r="E174" s="99"/>
      <c r="F174" s="99"/>
      <c r="G174" s="100">
        <f>SUM(G141:G173)</f>
        <v>0</v>
      </c>
      <c r="H174" s="101" t="s">
        <v>120</v>
      </c>
      <c r="I174" s="102"/>
      <c r="J174" s="103"/>
      <c r="K174" s="104"/>
      <c r="L174" s="100">
        <f>SUM(L141:L173)</f>
        <v>0</v>
      </c>
    </row>
    <row r="175" spans="1:12" ht="15" thickBot="1" x14ac:dyDescent="0.4">
      <c r="B175" s="36">
        <v>152</v>
      </c>
      <c r="C175" s="125" t="s">
        <v>156</v>
      </c>
      <c r="D175" s="126"/>
      <c r="E175" s="126"/>
      <c r="F175" s="126"/>
      <c r="G175" s="126"/>
      <c r="H175" s="63"/>
      <c r="I175" s="63"/>
      <c r="J175" s="63"/>
      <c r="K175" s="63"/>
      <c r="L175" s="64"/>
    </row>
    <row r="176" spans="1:12" ht="20" x14ac:dyDescent="0.35">
      <c r="A176" t="s">
        <v>14</v>
      </c>
      <c r="B176" s="26">
        <v>153</v>
      </c>
      <c r="C176" s="127" t="s">
        <v>157</v>
      </c>
      <c r="D176" s="73" t="s">
        <v>16</v>
      </c>
      <c r="E176" s="74">
        <v>33</v>
      </c>
      <c r="F176" s="75"/>
      <c r="G176" s="45">
        <f>F176*E176</f>
        <v>0</v>
      </c>
      <c r="H176" s="128" t="s">
        <v>158</v>
      </c>
      <c r="I176" s="129" t="s">
        <v>16</v>
      </c>
      <c r="J176" s="130">
        <v>33</v>
      </c>
      <c r="K176" s="131"/>
      <c r="L176" s="43">
        <f>K176*J176</f>
        <v>0</v>
      </c>
    </row>
    <row r="177" spans="1:12" ht="36.65" customHeight="1" thickBot="1" x14ac:dyDescent="0.4">
      <c r="A177" t="s">
        <v>14</v>
      </c>
      <c r="B177" s="36">
        <v>154</v>
      </c>
      <c r="C177" s="132" t="s">
        <v>159</v>
      </c>
      <c r="D177" s="111" t="s">
        <v>160</v>
      </c>
      <c r="E177" s="112">
        <v>115</v>
      </c>
      <c r="F177" s="81"/>
      <c r="G177" s="45">
        <f>F177*E177</f>
        <v>0</v>
      </c>
      <c r="H177" s="133" t="s">
        <v>161</v>
      </c>
      <c r="I177" s="134" t="s">
        <v>16</v>
      </c>
      <c r="J177" s="135">
        <v>33</v>
      </c>
      <c r="K177" s="44"/>
      <c r="L177" s="136">
        <f>K177*J177</f>
        <v>0</v>
      </c>
    </row>
    <row r="178" spans="1:12" ht="36" customHeight="1" x14ac:dyDescent="0.35">
      <c r="A178" t="s">
        <v>14</v>
      </c>
      <c r="B178" s="26">
        <v>155</v>
      </c>
      <c r="C178" s="83"/>
      <c r="D178" s="41"/>
      <c r="E178" s="96"/>
      <c r="F178" s="45"/>
      <c r="G178" s="45"/>
      <c r="H178" s="133" t="s">
        <v>162</v>
      </c>
      <c r="I178" s="134" t="s">
        <v>16</v>
      </c>
      <c r="J178" s="135">
        <v>33</v>
      </c>
      <c r="K178" s="44"/>
      <c r="L178" s="136">
        <f>K178*J178</f>
        <v>0</v>
      </c>
    </row>
    <row r="179" spans="1:12" ht="15" thickBot="1" x14ac:dyDescent="0.4">
      <c r="A179" t="s">
        <v>14</v>
      </c>
      <c r="B179" s="36">
        <v>156</v>
      </c>
      <c r="C179" s="83"/>
      <c r="D179" s="41"/>
      <c r="E179" s="96"/>
      <c r="F179" s="45"/>
      <c r="G179" s="45"/>
      <c r="H179" s="133"/>
      <c r="I179" s="134"/>
      <c r="J179" s="135"/>
      <c r="K179" s="44"/>
      <c r="L179" s="136"/>
    </row>
    <row r="180" spans="1:12" ht="15" thickBot="1" x14ac:dyDescent="0.4">
      <c r="A180" t="s">
        <v>14</v>
      </c>
      <c r="B180" s="26">
        <v>157</v>
      </c>
      <c r="C180" s="83"/>
      <c r="D180" s="41"/>
      <c r="E180" s="96"/>
      <c r="F180" s="45"/>
      <c r="G180" s="45"/>
      <c r="H180" s="133"/>
      <c r="I180" s="134"/>
      <c r="J180" s="135"/>
      <c r="K180" s="44"/>
      <c r="L180" s="136"/>
    </row>
    <row r="181" spans="1:12" ht="20.5" thickBot="1" x14ac:dyDescent="0.4">
      <c r="A181" t="s">
        <v>14</v>
      </c>
      <c r="B181" s="26">
        <v>163</v>
      </c>
      <c r="C181" s="83" t="s">
        <v>87</v>
      </c>
      <c r="D181" s="41" t="s">
        <v>70</v>
      </c>
      <c r="E181" s="96">
        <v>100</v>
      </c>
      <c r="F181" s="85"/>
      <c r="G181" s="45">
        <f>F181*E181</f>
        <v>0</v>
      </c>
      <c r="H181" s="137" t="s">
        <v>163</v>
      </c>
      <c r="I181" s="129" t="s">
        <v>70</v>
      </c>
      <c r="J181" s="130">
        <v>100</v>
      </c>
      <c r="K181" s="131"/>
      <c r="L181" s="43">
        <f>K181*J181</f>
        <v>0</v>
      </c>
    </row>
    <row r="182" spans="1:12" ht="15" thickBot="1" x14ac:dyDescent="0.4">
      <c r="B182" s="36">
        <v>164</v>
      </c>
      <c r="C182" s="98" t="s">
        <v>120</v>
      </c>
      <c r="D182" s="99"/>
      <c r="E182" s="99"/>
      <c r="F182" s="99"/>
      <c r="G182" s="100">
        <f>SUM(G176:G181)</f>
        <v>0</v>
      </c>
      <c r="H182" s="101" t="s">
        <v>120</v>
      </c>
      <c r="I182" s="102"/>
      <c r="J182" s="103"/>
      <c r="K182" s="104"/>
      <c r="L182" s="100">
        <f>SUM(L176:L181)</f>
        <v>0</v>
      </c>
    </row>
    <row r="183" spans="1:12" ht="15" thickBot="1" x14ac:dyDescent="0.4">
      <c r="B183" s="26">
        <v>165</v>
      </c>
      <c r="C183" s="62" t="s">
        <v>164</v>
      </c>
      <c r="D183" s="63"/>
      <c r="E183" s="63"/>
      <c r="F183" s="63"/>
      <c r="G183" s="63"/>
      <c r="H183" s="63"/>
      <c r="I183" s="63"/>
      <c r="J183" s="63"/>
      <c r="K183" s="63"/>
      <c r="L183" s="64"/>
    </row>
    <row r="184" spans="1:12" ht="30.5" thickBot="1" x14ac:dyDescent="0.4">
      <c r="A184" t="s">
        <v>14</v>
      </c>
      <c r="B184" s="36">
        <v>166</v>
      </c>
      <c r="C184" s="105" t="s">
        <v>165</v>
      </c>
      <c r="D184" s="50" t="s">
        <v>18</v>
      </c>
      <c r="E184" s="106">
        <v>1</v>
      </c>
      <c r="F184" s="108"/>
      <c r="G184" s="44">
        <f>F184*E184</f>
        <v>0</v>
      </c>
      <c r="H184" s="70" t="s">
        <v>166</v>
      </c>
      <c r="I184" s="41" t="s">
        <v>16</v>
      </c>
      <c r="J184" s="42">
        <v>1</v>
      </c>
      <c r="K184" s="42"/>
      <c r="L184" s="43">
        <f t="shared" ref="L184:L297" si="6">K184*J184</f>
        <v>0</v>
      </c>
    </row>
    <row r="185" spans="1:12" ht="20" x14ac:dyDescent="0.35">
      <c r="A185" t="s">
        <v>14</v>
      </c>
      <c r="B185" s="26">
        <v>167</v>
      </c>
      <c r="C185" s="109" t="s">
        <v>55</v>
      </c>
      <c r="D185" s="73" t="s">
        <v>16</v>
      </c>
      <c r="E185" s="74">
        <v>1</v>
      </c>
      <c r="F185" s="76"/>
      <c r="G185" s="138">
        <f>F185*E185</f>
        <v>0</v>
      </c>
      <c r="H185" s="70" t="s">
        <v>167</v>
      </c>
      <c r="I185" s="41" t="s">
        <v>16</v>
      </c>
      <c r="J185" s="42">
        <v>1</v>
      </c>
      <c r="K185" s="42"/>
      <c r="L185" s="43">
        <f t="shared" si="6"/>
        <v>0</v>
      </c>
    </row>
    <row r="186" spans="1:12" ht="30.5" thickBot="1" x14ac:dyDescent="0.4">
      <c r="A186" t="s">
        <v>14</v>
      </c>
      <c r="B186" s="36">
        <v>168</v>
      </c>
      <c r="C186" s="110" t="s">
        <v>34</v>
      </c>
      <c r="D186" s="73" t="s">
        <v>16</v>
      </c>
      <c r="E186" s="74">
        <v>12</v>
      </c>
      <c r="F186" s="76"/>
      <c r="G186" s="138">
        <f>F186*E186</f>
        <v>0</v>
      </c>
      <c r="H186" s="70" t="s">
        <v>168</v>
      </c>
      <c r="I186" s="41" t="s">
        <v>16</v>
      </c>
      <c r="J186" s="42">
        <v>12</v>
      </c>
      <c r="K186" s="42"/>
      <c r="L186" s="43">
        <f t="shared" si="6"/>
        <v>0</v>
      </c>
    </row>
    <row r="187" spans="1:12" ht="40" x14ac:dyDescent="0.35">
      <c r="A187" t="s">
        <v>14</v>
      </c>
      <c r="B187" s="26">
        <v>169</v>
      </c>
      <c r="C187" s="109" t="s">
        <v>126</v>
      </c>
      <c r="D187" s="41" t="s">
        <v>16</v>
      </c>
      <c r="E187" s="74">
        <v>11</v>
      </c>
      <c r="F187" s="131"/>
      <c r="G187" s="138">
        <f>F187*E187</f>
        <v>0</v>
      </c>
      <c r="H187" s="70" t="s">
        <v>169</v>
      </c>
      <c r="I187" s="41" t="s">
        <v>16</v>
      </c>
      <c r="J187" s="42">
        <v>11</v>
      </c>
      <c r="K187" s="42"/>
      <c r="L187" s="43">
        <f t="shared" si="6"/>
        <v>0</v>
      </c>
    </row>
    <row r="188" spans="1:12" ht="20.5" thickBot="1" x14ac:dyDescent="0.4">
      <c r="A188" t="s">
        <v>14</v>
      </c>
      <c r="B188" s="36">
        <v>170</v>
      </c>
      <c r="C188" s="78"/>
      <c r="D188" s="111"/>
      <c r="E188" s="139"/>
      <c r="F188" s="82"/>
      <c r="G188" s="45"/>
      <c r="H188" s="70" t="s">
        <v>170</v>
      </c>
      <c r="I188" s="41" t="s">
        <v>16</v>
      </c>
      <c r="J188" s="42">
        <v>2</v>
      </c>
      <c r="K188" s="42"/>
      <c r="L188" s="43">
        <f t="shared" si="6"/>
        <v>0</v>
      </c>
    </row>
    <row r="189" spans="1:12" ht="35" customHeight="1" x14ac:dyDescent="0.35">
      <c r="A189" t="s">
        <v>14</v>
      </c>
      <c r="B189" s="26">
        <v>171</v>
      </c>
      <c r="C189" s="83" t="s">
        <v>171</v>
      </c>
      <c r="D189" s="41" t="s">
        <v>18</v>
      </c>
      <c r="E189" s="96">
        <v>1</v>
      </c>
      <c r="F189" s="45"/>
      <c r="G189" s="45">
        <f t="shared" ref="G189:G195" si="7">F189*E189</f>
        <v>0</v>
      </c>
      <c r="H189" s="70" t="s">
        <v>123</v>
      </c>
      <c r="I189" s="41" t="s">
        <v>16</v>
      </c>
      <c r="J189" s="42">
        <v>1</v>
      </c>
      <c r="K189" s="42"/>
      <c r="L189" s="43">
        <f t="shared" si="6"/>
        <v>0</v>
      </c>
    </row>
    <row r="190" spans="1:12" ht="20.5" thickBot="1" x14ac:dyDescent="0.4">
      <c r="A190" t="s">
        <v>14</v>
      </c>
      <c r="B190" s="36">
        <v>172</v>
      </c>
      <c r="C190" s="109" t="s">
        <v>55</v>
      </c>
      <c r="D190" s="73" t="s">
        <v>16</v>
      </c>
      <c r="E190" s="74">
        <v>1</v>
      </c>
      <c r="F190" s="76"/>
      <c r="G190" s="138">
        <f t="shared" si="7"/>
        <v>0</v>
      </c>
      <c r="H190" s="70" t="s">
        <v>172</v>
      </c>
      <c r="I190" s="41" t="s">
        <v>16</v>
      </c>
      <c r="J190" s="42">
        <v>1</v>
      </c>
      <c r="K190" s="42"/>
      <c r="L190" s="43">
        <f t="shared" si="6"/>
        <v>0</v>
      </c>
    </row>
    <row r="191" spans="1:12" ht="30" x14ac:dyDescent="0.35">
      <c r="A191" t="s">
        <v>14</v>
      </c>
      <c r="B191" s="26">
        <v>173</v>
      </c>
      <c r="C191" s="110" t="s">
        <v>34</v>
      </c>
      <c r="D191" s="73" t="s">
        <v>16</v>
      </c>
      <c r="E191" s="74">
        <v>3</v>
      </c>
      <c r="F191" s="76"/>
      <c r="G191" s="138">
        <f t="shared" si="7"/>
        <v>0</v>
      </c>
      <c r="H191" s="70" t="s">
        <v>168</v>
      </c>
      <c r="I191" s="41" t="s">
        <v>16</v>
      </c>
      <c r="J191" s="42">
        <v>3</v>
      </c>
      <c r="K191" s="42"/>
      <c r="L191" s="43">
        <f t="shared" si="6"/>
        <v>0</v>
      </c>
    </row>
    <row r="192" spans="1:12" ht="40.5" thickBot="1" x14ac:dyDescent="0.4">
      <c r="A192" t="s">
        <v>14</v>
      </c>
      <c r="B192" s="36">
        <v>174</v>
      </c>
      <c r="C192" s="109" t="s">
        <v>126</v>
      </c>
      <c r="D192" s="41" t="s">
        <v>16</v>
      </c>
      <c r="E192" s="74">
        <v>7</v>
      </c>
      <c r="F192" s="131"/>
      <c r="G192" s="138">
        <f t="shared" si="7"/>
        <v>0</v>
      </c>
      <c r="H192" s="70" t="s">
        <v>169</v>
      </c>
      <c r="I192" s="41" t="s">
        <v>16</v>
      </c>
      <c r="J192" s="42">
        <v>7</v>
      </c>
      <c r="K192" s="42"/>
      <c r="L192" s="43">
        <f t="shared" si="6"/>
        <v>0</v>
      </c>
    </row>
    <row r="193" spans="1:12" ht="30" x14ac:dyDescent="0.35">
      <c r="A193" t="s">
        <v>14</v>
      </c>
      <c r="B193" s="26">
        <v>175</v>
      </c>
      <c r="C193" s="83" t="s">
        <v>173</v>
      </c>
      <c r="D193" s="41" t="s">
        <v>18</v>
      </c>
      <c r="E193" s="96">
        <v>1</v>
      </c>
      <c r="F193" s="45"/>
      <c r="G193" s="45">
        <f t="shared" si="7"/>
        <v>0</v>
      </c>
      <c r="H193" s="70" t="s">
        <v>174</v>
      </c>
      <c r="I193" s="41" t="s">
        <v>16</v>
      </c>
      <c r="J193" s="42">
        <v>1</v>
      </c>
      <c r="K193" s="42"/>
      <c r="L193" s="43">
        <f t="shared" si="6"/>
        <v>0</v>
      </c>
    </row>
    <row r="194" spans="1:12" ht="20.5" thickBot="1" x14ac:dyDescent="0.4">
      <c r="A194" t="s">
        <v>14</v>
      </c>
      <c r="B194" s="36">
        <v>176</v>
      </c>
      <c r="C194" s="109" t="s">
        <v>55</v>
      </c>
      <c r="D194" s="73" t="s">
        <v>16</v>
      </c>
      <c r="E194" s="74">
        <v>1</v>
      </c>
      <c r="F194" s="76"/>
      <c r="G194" s="138">
        <f t="shared" si="7"/>
        <v>0</v>
      </c>
      <c r="H194" s="70" t="s">
        <v>175</v>
      </c>
      <c r="I194" s="41" t="s">
        <v>16</v>
      </c>
      <c r="J194" s="42">
        <v>1</v>
      </c>
      <c r="K194" s="42"/>
      <c r="L194" s="43">
        <f t="shared" si="6"/>
        <v>0</v>
      </c>
    </row>
    <row r="195" spans="1:12" ht="30" x14ac:dyDescent="0.35">
      <c r="A195" t="s">
        <v>14</v>
      </c>
      <c r="B195" s="26">
        <v>177</v>
      </c>
      <c r="C195" s="110" t="s">
        <v>34</v>
      </c>
      <c r="D195" s="73" t="s">
        <v>16</v>
      </c>
      <c r="E195" s="74">
        <v>14</v>
      </c>
      <c r="F195" s="76"/>
      <c r="G195" s="138">
        <f t="shared" si="7"/>
        <v>0</v>
      </c>
      <c r="H195" s="70" t="s">
        <v>176</v>
      </c>
      <c r="I195" s="41" t="s">
        <v>16</v>
      </c>
      <c r="J195" s="42">
        <v>2</v>
      </c>
      <c r="K195" s="42"/>
      <c r="L195" s="43">
        <f t="shared" si="6"/>
        <v>0</v>
      </c>
    </row>
    <row r="196" spans="1:12" ht="30.5" thickBot="1" x14ac:dyDescent="0.4">
      <c r="A196" t="s">
        <v>14</v>
      </c>
      <c r="B196" s="36">
        <v>178</v>
      </c>
      <c r="C196" s="83"/>
      <c r="D196" s="41"/>
      <c r="E196" s="96"/>
      <c r="F196" s="45"/>
      <c r="G196" s="45"/>
      <c r="H196" s="70" t="s">
        <v>177</v>
      </c>
      <c r="I196" s="41" t="s">
        <v>16</v>
      </c>
      <c r="J196" s="42">
        <v>1</v>
      </c>
      <c r="K196" s="42"/>
      <c r="L196" s="43">
        <f t="shared" si="6"/>
        <v>0</v>
      </c>
    </row>
    <row r="197" spans="1:12" ht="30" x14ac:dyDescent="0.35">
      <c r="A197" t="s">
        <v>14</v>
      </c>
      <c r="B197" s="26">
        <v>179</v>
      </c>
      <c r="C197" s="83"/>
      <c r="D197" s="41"/>
      <c r="E197" s="96"/>
      <c r="F197" s="45"/>
      <c r="G197" s="45"/>
      <c r="H197" s="70" t="s">
        <v>178</v>
      </c>
      <c r="I197" s="41" t="s">
        <v>16</v>
      </c>
      <c r="J197" s="42">
        <v>2</v>
      </c>
      <c r="K197" s="42"/>
      <c r="L197" s="43">
        <f t="shared" si="6"/>
        <v>0</v>
      </c>
    </row>
    <row r="198" spans="1:12" ht="30.5" thickBot="1" x14ac:dyDescent="0.4">
      <c r="A198" t="s">
        <v>14</v>
      </c>
      <c r="B198" s="36">
        <v>180</v>
      </c>
      <c r="C198" s="83"/>
      <c r="D198" s="41"/>
      <c r="E198" s="96"/>
      <c r="F198" s="45"/>
      <c r="G198" s="45"/>
      <c r="H198" s="70" t="s">
        <v>177</v>
      </c>
      <c r="I198" s="41" t="s">
        <v>16</v>
      </c>
      <c r="J198" s="42">
        <v>3</v>
      </c>
      <c r="K198" s="42"/>
      <c r="L198" s="43">
        <f t="shared" si="6"/>
        <v>0</v>
      </c>
    </row>
    <row r="199" spans="1:12" ht="30" x14ac:dyDescent="0.35">
      <c r="A199" t="s">
        <v>14</v>
      </c>
      <c r="B199" s="26">
        <v>181</v>
      </c>
      <c r="C199" s="83"/>
      <c r="D199" s="41"/>
      <c r="E199" s="96"/>
      <c r="F199" s="45"/>
      <c r="G199" s="45"/>
      <c r="H199" s="70" t="s">
        <v>168</v>
      </c>
      <c r="I199" s="41" t="s">
        <v>16</v>
      </c>
      <c r="J199" s="42">
        <v>6</v>
      </c>
      <c r="K199" s="42"/>
      <c r="L199" s="43">
        <f t="shared" si="6"/>
        <v>0</v>
      </c>
    </row>
    <row r="200" spans="1:12" ht="30.5" thickBot="1" x14ac:dyDescent="0.4">
      <c r="A200" t="s">
        <v>14</v>
      </c>
      <c r="B200" s="36">
        <v>182</v>
      </c>
      <c r="C200" s="83" t="s">
        <v>179</v>
      </c>
      <c r="D200" s="41" t="s">
        <v>18</v>
      </c>
      <c r="E200" s="96">
        <v>1</v>
      </c>
      <c r="F200" s="45"/>
      <c r="G200" s="45">
        <f>F200*E200</f>
        <v>0</v>
      </c>
      <c r="H200" s="70" t="s">
        <v>180</v>
      </c>
      <c r="I200" s="41" t="s">
        <v>16</v>
      </c>
      <c r="J200" s="42">
        <v>1</v>
      </c>
      <c r="K200" s="42"/>
      <c r="L200" s="43">
        <f>K200*J200</f>
        <v>0</v>
      </c>
    </row>
    <row r="201" spans="1:12" ht="20" x14ac:dyDescent="0.35">
      <c r="A201" t="s">
        <v>14</v>
      </c>
      <c r="B201" s="26">
        <v>183</v>
      </c>
      <c r="C201" s="109" t="s">
        <v>55</v>
      </c>
      <c r="D201" s="73" t="s">
        <v>16</v>
      </c>
      <c r="E201" s="74">
        <v>1</v>
      </c>
      <c r="F201" s="76"/>
      <c r="G201" s="138">
        <f>F201*E201</f>
        <v>0</v>
      </c>
      <c r="H201" s="70" t="s">
        <v>175</v>
      </c>
      <c r="I201" s="41" t="s">
        <v>16</v>
      </c>
      <c r="J201" s="42">
        <v>1</v>
      </c>
      <c r="K201" s="42"/>
      <c r="L201" s="43">
        <f>K201*J201</f>
        <v>0</v>
      </c>
    </row>
    <row r="202" spans="1:12" ht="30.5" thickBot="1" x14ac:dyDescent="0.4">
      <c r="A202" t="s">
        <v>14</v>
      </c>
      <c r="B202" s="36">
        <v>184</v>
      </c>
      <c r="C202" s="110" t="s">
        <v>34</v>
      </c>
      <c r="D202" s="73" t="s">
        <v>16</v>
      </c>
      <c r="E202" s="74">
        <v>4</v>
      </c>
      <c r="F202" s="76"/>
      <c r="G202" s="138">
        <f>F202*E202</f>
        <v>0</v>
      </c>
      <c r="H202" s="70" t="s">
        <v>181</v>
      </c>
      <c r="I202" s="41" t="s">
        <v>16</v>
      </c>
      <c r="J202" s="42">
        <v>1</v>
      </c>
      <c r="K202" s="42"/>
      <c r="L202" s="43">
        <f t="shared" si="6"/>
        <v>0</v>
      </c>
    </row>
    <row r="203" spans="1:12" ht="30" x14ac:dyDescent="0.35">
      <c r="A203" t="s">
        <v>14</v>
      </c>
      <c r="B203" s="26">
        <v>185</v>
      </c>
      <c r="C203" s="83"/>
      <c r="D203" s="41"/>
      <c r="E203" s="42"/>
      <c r="F203" s="45"/>
      <c r="G203" s="45"/>
      <c r="H203" s="70" t="s">
        <v>177</v>
      </c>
      <c r="I203" s="41" t="s">
        <v>16</v>
      </c>
      <c r="J203" s="42">
        <v>1</v>
      </c>
      <c r="K203" s="42"/>
      <c r="L203" s="43">
        <f t="shared" si="6"/>
        <v>0</v>
      </c>
    </row>
    <row r="204" spans="1:12" ht="30.5" thickBot="1" x14ac:dyDescent="0.4">
      <c r="A204" t="s">
        <v>14</v>
      </c>
      <c r="B204" s="36">
        <v>186</v>
      </c>
      <c r="C204" s="83"/>
      <c r="D204" s="41"/>
      <c r="E204" s="42"/>
      <c r="F204" s="45"/>
      <c r="G204" s="45"/>
      <c r="H204" s="70" t="s">
        <v>168</v>
      </c>
      <c r="I204" s="41" t="s">
        <v>16</v>
      </c>
      <c r="J204" s="42">
        <v>2</v>
      </c>
      <c r="K204" s="42"/>
      <c r="L204" s="43">
        <f t="shared" si="6"/>
        <v>0</v>
      </c>
    </row>
    <row r="205" spans="1:12" ht="30" x14ac:dyDescent="0.35">
      <c r="A205" t="s">
        <v>14</v>
      </c>
      <c r="B205" s="26">
        <v>187</v>
      </c>
      <c r="C205" s="83" t="s">
        <v>182</v>
      </c>
      <c r="D205" s="41" t="s">
        <v>18</v>
      </c>
      <c r="E205" s="42">
        <v>1</v>
      </c>
      <c r="F205" s="45"/>
      <c r="G205" s="45">
        <f>F205*E205</f>
        <v>0</v>
      </c>
      <c r="H205" s="70" t="s">
        <v>183</v>
      </c>
      <c r="I205" s="41" t="s">
        <v>16</v>
      </c>
      <c r="J205" s="42">
        <v>1</v>
      </c>
      <c r="K205" s="42"/>
      <c r="L205" s="43">
        <f t="shared" si="6"/>
        <v>0</v>
      </c>
    </row>
    <row r="206" spans="1:12" ht="20.5" thickBot="1" x14ac:dyDescent="0.4">
      <c r="A206" t="s">
        <v>14</v>
      </c>
      <c r="B206" s="36">
        <v>188</v>
      </c>
      <c r="C206" s="109" t="s">
        <v>55</v>
      </c>
      <c r="D206" s="73" t="s">
        <v>16</v>
      </c>
      <c r="E206" s="74">
        <v>1</v>
      </c>
      <c r="F206" s="76"/>
      <c r="G206" s="138">
        <f>F206*E206</f>
        <v>0</v>
      </c>
      <c r="H206" s="70" t="s">
        <v>184</v>
      </c>
      <c r="I206" s="41" t="s">
        <v>16</v>
      </c>
      <c r="J206" s="42">
        <v>1</v>
      </c>
      <c r="K206" s="42"/>
      <c r="L206" s="43">
        <f t="shared" si="6"/>
        <v>0</v>
      </c>
    </row>
    <row r="207" spans="1:12" ht="30" x14ac:dyDescent="0.35">
      <c r="A207" t="s">
        <v>14</v>
      </c>
      <c r="B207" s="26">
        <v>189</v>
      </c>
      <c r="C207" s="110" t="s">
        <v>34</v>
      </c>
      <c r="D207" s="73" t="s">
        <v>16</v>
      </c>
      <c r="E207" s="74">
        <v>12</v>
      </c>
      <c r="F207" s="76"/>
      <c r="G207" s="138">
        <f>F207*E207</f>
        <v>0</v>
      </c>
      <c r="H207" s="70" t="s">
        <v>185</v>
      </c>
      <c r="I207" s="41" t="s">
        <v>16</v>
      </c>
      <c r="J207" s="42">
        <v>2</v>
      </c>
      <c r="K207" s="42"/>
      <c r="L207" s="43">
        <f t="shared" si="6"/>
        <v>0</v>
      </c>
    </row>
    <row r="208" spans="1:12" ht="20.5" thickBot="1" x14ac:dyDescent="0.4">
      <c r="A208" t="s">
        <v>14</v>
      </c>
      <c r="B208" s="36">
        <v>190</v>
      </c>
      <c r="C208" s="83"/>
      <c r="D208" s="41"/>
      <c r="E208" s="96"/>
      <c r="F208" s="45"/>
      <c r="G208" s="45"/>
      <c r="H208" s="70" t="s">
        <v>186</v>
      </c>
      <c r="I208" s="41" t="s">
        <v>16</v>
      </c>
      <c r="J208" s="42">
        <v>2</v>
      </c>
      <c r="K208" s="42"/>
      <c r="L208" s="43">
        <f t="shared" si="6"/>
        <v>0</v>
      </c>
    </row>
    <row r="209" spans="1:12" ht="30" x14ac:dyDescent="0.35">
      <c r="A209" t="s">
        <v>14</v>
      </c>
      <c r="B209" s="26">
        <v>191</v>
      </c>
      <c r="C209" s="83"/>
      <c r="D209" s="41"/>
      <c r="E209" s="96"/>
      <c r="F209" s="45"/>
      <c r="G209" s="45"/>
      <c r="H209" s="70" t="s">
        <v>187</v>
      </c>
      <c r="I209" s="41" t="s">
        <v>16</v>
      </c>
      <c r="J209" s="42">
        <v>8</v>
      </c>
      <c r="K209" s="42"/>
      <c r="L209" s="43">
        <f t="shared" si="6"/>
        <v>0</v>
      </c>
    </row>
    <row r="210" spans="1:12" ht="20.5" thickBot="1" x14ac:dyDescent="0.4">
      <c r="A210" t="s">
        <v>14</v>
      </c>
      <c r="B210" s="36">
        <v>192</v>
      </c>
      <c r="C210" s="83"/>
      <c r="D210" s="41"/>
      <c r="E210" s="42"/>
      <c r="F210" s="45"/>
      <c r="G210" s="45"/>
      <c r="H210" s="70" t="s">
        <v>188</v>
      </c>
      <c r="I210" s="41" t="s">
        <v>16</v>
      </c>
      <c r="J210" s="42">
        <v>2</v>
      </c>
      <c r="K210" s="42"/>
      <c r="L210" s="43">
        <f t="shared" si="6"/>
        <v>0</v>
      </c>
    </row>
    <row r="211" spans="1:12" ht="20" x14ac:dyDescent="0.35">
      <c r="A211" t="s">
        <v>14</v>
      </c>
      <c r="B211" s="26">
        <v>193</v>
      </c>
      <c r="C211" s="83"/>
      <c r="D211" s="41"/>
      <c r="E211" s="42"/>
      <c r="F211" s="45"/>
      <c r="G211" s="45"/>
      <c r="H211" s="70" t="s">
        <v>189</v>
      </c>
      <c r="I211" s="41" t="s">
        <v>16</v>
      </c>
      <c r="J211" s="42">
        <v>1</v>
      </c>
      <c r="K211" s="42"/>
      <c r="L211" s="43">
        <f t="shared" si="6"/>
        <v>0</v>
      </c>
    </row>
    <row r="212" spans="1:12" ht="30.5" thickBot="1" x14ac:dyDescent="0.4">
      <c r="A212" t="s">
        <v>14</v>
      </c>
      <c r="B212" s="36">
        <v>194</v>
      </c>
      <c r="C212" s="83"/>
      <c r="D212" s="41"/>
      <c r="E212" s="42"/>
      <c r="F212" s="45"/>
      <c r="G212" s="45"/>
      <c r="H212" s="70" t="s">
        <v>190</v>
      </c>
      <c r="I212" s="41" t="s">
        <v>16</v>
      </c>
      <c r="J212" s="42">
        <v>1</v>
      </c>
      <c r="K212" s="42"/>
      <c r="L212" s="43">
        <f t="shared" si="6"/>
        <v>0</v>
      </c>
    </row>
    <row r="213" spans="1:12" x14ac:dyDescent="0.35">
      <c r="A213" t="s">
        <v>14</v>
      </c>
      <c r="B213" s="26">
        <v>195</v>
      </c>
      <c r="C213" s="83" t="s">
        <v>69</v>
      </c>
      <c r="D213" s="41" t="s">
        <v>70</v>
      </c>
      <c r="E213" s="96">
        <v>145</v>
      </c>
      <c r="F213" s="45"/>
      <c r="G213" s="45">
        <f>F213*E213</f>
        <v>0</v>
      </c>
      <c r="H213" s="70" t="s">
        <v>191</v>
      </c>
      <c r="I213" s="41" t="s">
        <v>70</v>
      </c>
      <c r="J213" s="42">
        <v>145</v>
      </c>
      <c r="K213" s="42"/>
      <c r="L213" s="43">
        <f t="shared" si="6"/>
        <v>0</v>
      </c>
    </row>
    <row r="214" spans="1:12" ht="15" thickBot="1" x14ac:dyDescent="0.4">
      <c r="A214" t="s">
        <v>14</v>
      </c>
      <c r="B214" s="36">
        <v>196</v>
      </c>
      <c r="C214" s="83" t="s">
        <v>69</v>
      </c>
      <c r="D214" s="41" t="s">
        <v>70</v>
      </c>
      <c r="E214" s="96">
        <v>55</v>
      </c>
      <c r="F214" s="45"/>
      <c r="G214" s="45">
        <f t="shared" ref="G214:G232" si="8">F214*E214</f>
        <v>0</v>
      </c>
      <c r="H214" s="70" t="s">
        <v>192</v>
      </c>
      <c r="I214" s="41" t="s">
        <v>70</v>
      </c>
      <c r="J214" s="42">
        <v>55</v>
      </c>
      <c r="K214" s="42"/>
      <c r="L214" s="43">
        <f t="shared" si="6"/>
        <v>0</v>
      </c>
    </row>
    <row r="215" spans="1:12" x14ac:dyDescent="0.35">
      <c r="A215" t="s">
        <v>14</v>
      </c>
      <c r="B215" s="26">
        <v>197</v>
      </c>
      <c r="C215" s="83" t="s">
        <v>69</v>
      </c>
      <c r="D215" s="41" t="s">
        <v>70</v>
      </c>
      <c r="E215" s="96">
        <v>145</v>
      </c>
      <c r="F215" s="45"/>
      <c r="G215" s="45">
        <f t="shared" si="8"/>
        <v>0</v>
      </c>
      <c r="H215" s="70" t="s">
        <v>193</v>
      </c>
      <c r="I215" s="41" t="s">
        <v>70</v>
      </c>
      <c r="J215" s="42">
        <v>145</v>
      </c>
      <c r="K215" s="42"/>
      <c r="L215" s="43">
        <f t="shared" si="6"/>
        <v>0</v>
      </c>
    </row>
    <row r="216" spans="1:12" ht="15" thickBot="1" x14ac:dyDescent="0.4">
      <c r="A216" t="s">
        <v>14</v>
      </c>
      <c r="B216" s="36">
        <v>198</v>
      </c>
      <c r="C216" s="83" t="s">
        <v>69</v>
      </c>
      <c r="D216" s="41" t="s">
        <v>70</v>
      </c>
      <c r="E216" s="96">
        <v>85</v>
      </c>
      <c r="F216" s="45"/>
      <c r="G216" s="45">
        <f t="shared" si="8"/>
        <v>0</v>
      </c>
      <c r="H216" s="70" t="s">
        <v>194</v>
      </c>
      <c r="I216" s="41" t="s">
        <v>70</v>
      </c>
      <c r="J216" s="42">
        <v>85</v>
      </c>
      <c r="K216" s="42"/>
      <c r="L216" s="43">
        <f t="shared" si="6"/>
        <v>0</v>
      </c>
    </row>
    <row r="217" spans="1:12" x14ac:dyDescent="0.35">
      <c r="A217" t="s">
        <v>14</v>
      </c>
      <c r="B217" s="26">
        <v>199</v>
      </c>
      <c r="C217" s="83" t="s">
        <v>69</v>
      </c>
      <c r="D217" s="41" t="s">
        <v>70</v>
      </c>
      <c r="E217" s="96">
        <v>440</v>
      </c>
      <c r="F217" s="45"/>
      <c r="G217" s="45">
        <f t="shared" si="8"/>
        <v>0</v>
      </c>
      <c r="H217" s="70" t="s">
        <v>195</v>
      </c>
      <c r="I217" s="41" t="s">
        <v>70</v>
      </c>
      <c r="J217" s="42">
        <v>440</v>
      </c>
      <c r="K217" s="42"/>
      <c r="L217" s="43">
        <f t="shared" si="6"/>
        <v>0</v>
      </c>
    </row>
    <row r="218" spans="1:12" ht="15" thickBot="1" x14ac:dyDescent="0.4">
      <c r="A218" t="s">
        <v>14</v>
      </c>
      <c r="B218" s="36">
        <v>200</v>
      </c>
      <c r="C218" s="83" t="s">
        <v>69</v>
      </c>
      <c r="D218" s="41" t="s">
        <v>70</v>
      </c>
      <c r="E218" s="96">
        <v>210</v>
      </c>
      <c r="F218" s="45"/>
      <c r="G218" s="45">
        <f t="shared" si="8"/>
        <v>0</v>
      </c>
      <c r="H218" s="70" t="s">
        <v>196</v>
      </c>
      <c r="I218" s="41" t="s">
        <v>70</v>
      </c>
      <c r="J218" s="42">
        <v>210</v>
      </c>
      <c r="K218" s="42"/>
      <c r="L218" s="43">
        <f t="shared" si="6"/>
        <v>0</v>
      </c>
    </row>
    <row r="219" spans="1:12" x14ac:dyDescent="0.35">
      <c r="A219" t="s">
        <v>14</v>
      </c>
      <c r="B219" s="26">
        <v>201</v>
      </c>
      <c r="C219" s="83" t="s">
        <v>69</v>
      </c>
      <c r="D219" s="41" t="s">
        <v>70</v>
      </c>
      <c r="E219" s="96">
        <v>890</v>
      </c>
      <c r="F219" s="45"/>
      <c r="G219" s="45">
        <f t="shared" si="8"/>
        <v>0</v>
      </c>
      <c r="H219" s="70" t="s">
        <v>197</v>
      </c>
      <c r="I219" s="41" t="s">
        <v>70</v>
      </c>
      <c r="J219" s="42">
        <v>890</v>
      </c>
      <c r="K219" s="42"/>
      <c r="L219" s="43">
        <f t="shared" si="6"/>
        <v>0</v>
      </c>
    </row>
    <row r="220" spans="1:12" ht="15" thickBot="1" x14ac:dyDescent="0.4">
      <c r="A220" t="s">
        <v>14</v>
      </c>
      <c r="B220" s="36">
        <v>202</v>
      </c>
      <c r="C220" s="83" t="s">
        <v>69</v>
      </c>
      <c r="D220" s="41" t="s">
        <v>70</v>
      </c>
      <c r="E220" s="96">
        <v>1215</v>
      </c>
      <c r="F220" s="45"/>
      <c r="G220" s="45">
        <f t="shared" si="8"/>
        <v>0</v>
      </c>
      <c r="H220" s="70" t="s">
        <v>198</v>
      </c>
      <c r="I220" s="41" t="s">
        <v>70</v>
      </c>
      <c r="J220" s="42">
        <v>1215</v>
      </c>
      <c r="K220" s="42"/>
      <c r="L220" s="43">
        <f t="shared" si="6"/>
        <v>0</v>
      </c>
    </row>
    <row r="221" spans="1:12" x14ac:dyDescent="0.35">
      <c r="A221" t="s">
        <v>14</v>
      </c>
      <c r="B221" s="26">
        <v>203</v>
      </c>
      <c r="C221" s="83" t="s">
        <v>69</v>
      </c>
      <c r="D221" s="41" t="s">
        <v>70</v>
      </c>
      <c r="E221" s="96">
        <v>40</v>
      </c>
      <c r="F221" s="45"/>
      <c r="G221" s="45">
        <f t="shared" si="8"/>
        <v>0</v>
      </c>
      <c r="H221" s="70" t="s">
        <v>199</v>
      </c>
      <c r="I221" s="41" t="s">
        <v>70</v>
      </c>
      <c r="J221" s="42">
        <v>40</v>
      </c>
      <c r="K221" s="42"/>
      <c r="L221" s="43">
        <f t="shared" si="6"/>
        <v>0</v>
      </c>
    </row>
    <row r="222" spans="1:12" ht="15" thickBot="1" x14ac:dyDescent="0.4">
      <c r="A222" t="s">
        <v>14</v>
      </c>
      <c r="B222" s="36">
        <v>204</v>
      </c>
      <c r="C222" s="83" t="s">
        <v>69</v>
      </c>
      <c r="D222" s="41" t="s">
        <v>70</v>
      </c>
      <c r="E222" s="96">
        <v>32</v>
      </c>
      <c r="F222" s="45"/>
      <c r="G222" s="45">
        <f t="shared" si="8"/>
        <v>0</v>
      </c>
      <c r="H222" s="70" t="s">
        <v>200</v>
      </c>
      <c r="I222" s="41" t="s">
        <v>70</v>
      </c>
      <c r="J222" s="42">
        <v>32</v>
      </c>
      <c r="K222" s="42"/>
      <c r="L222" s="43">
        <f t="shared" si="6"/>
        <v>0</v>
      </c>
    </row>
    <row r="223" spans="1:12" x14ac:dyDescent="0.35">
      <c r="A223" t="s">
        <v>14</v>
      </c>
      <c r="B223" s="26">
        <v>205</v>
      </c>
      <c r="C223" s="83" t="s">
        <v>69</v>
      </c>
      <c r="D223" s="41" t="s">
        <v>70</v>
      </c>
      <c r="E223" s="96">
        <v>380</v>
      </c>
      <c r="F223" s="45"/>
      <c r="G223" s="45">
        <f t="shared" si="8"/>
        <v>0</v>
      </c>
      <c r="H223" s="70" t="s">
        <v>85</v>
      </c>
      <c r="I223" s="41" t="s">
        <v>70</v>
      </c>
      <c r="J223" s="42">
        <v>380</v>
      </c>
      <c r="K223" s="42"/>
      <c r="L223" s="43">
        <f t="shared" si="6"/>
        <v>0</v>
      </c>
    </row>
    <row r="224" spans="1:12" ht="20.5" thickBot="1" x14ac:dyDescent="0.4">
      <c r="A224" t="s">
        <v>14</v>
      </c>
      <c r="B224" s="36">
        <v>206</v>
      </c>
      <c r="C224" s="90" t="s">
        <v>87</v>
      </c>
      <c r="D224" s="91" t="s">
        <v>70</v>
      </c>
      <c r="E224" s="93">
        <v>840</v>
      </c>
      <c r="F224" s="93"/>
      <c r="G224" s="93">
        <f t="shared" si="8"/>
        <v>0</v>
      </c>
      <c r="H224" s="94" t="s">
        <v>88</v>
      </c>
      <c r="I224" s="91" t="s">
        <v>70</v>
      </c>
      <c r="J224" s="93">
        <v>840</v>
      </c>
      <c r="K224" s="93"/>
      <c r="L224" s="95">
        <f t="shared" si="6"/>
        <v>0</v>
      </c>
    </row>
    <row r="225" spans="1:12" ht="20" x14ac:dyDescent="0.35">
      <c r="A225" t="s">
        <v>14</v>
      </c>
      <c r="B225" s="26">
        <v>207</v>
      </c>
      <c r="C225" s="90" t="s">
        <v>87</v>
      </c>
      <c r="D225" s="91" t="s">
        <v>70</v>
      </c>
      <c r="E225" s="93">
        <v>650</v>
      </c>
      <c r="F225" s="93"/>
      <c r="G225" s="93">
        <f t="shared" si="8"/>
        <v>0</v>
      </c>
      <c r="H225" s="94" t="s">
        <v>89</v>
      </c>
      <c r="I225" s="91" t="s">
        <v>70</v>
      </c>
      <c r="J225" s="93">
        <v>650</v>
      </c>
      <c r="K225" s="93"/>
      <c r="L225" s="95">
        <f t="shared" si="6"/>
        <v>0</v>
      </c>
    </row>
    <row r="226" spans="1:12" ht="20.5" thickBot="1" x14ac:dyDescent="0.4">
      <c r="A226" t="s">
        <v>14</v>
      </c>
      <c r="B226" s="36">
        <v>208</v>
      </c>
      <c r="C226" s="90" t="s">
        <v>87</v>
      </c>
      <c r="D226" s="91" t="s">
        <v>70</v>
      </c>
      <c r="E226" s="93">
        <v>450</v>
      </c>
      <c r="F226" s="93"/>
      <c r="G226" s="93">
        <f t="shared" si="8"/>
        <v>0</v>
      </c>
      <c r="H226" s="94" t="s">
        <v>90</v>
      </c>
      <c r="I226" s="91" t="s">
        <v>70</v>
      </c>
      <c r="J226" s="93">
        <v>450</v>
      </c>
      <c r="K226" s="93"/>
      <c r="L226" s="95">
        <f t="shared" si="6"/>
        <v>0</v>
      </c>
    </row>
    <row r="227" spans="1:12" ht="20" x14ac:dyDescent="0.35">
      <c r="A227" t="s">
        <v>14</v>
      </c>
      <c r="B227" s="26">
        <v>209</v>
      </c>
      <c r="C227" s="90" t="s">
        <v>87</v>
      </c>
      <c r="D227" s="91" t="s">
        <v>70</v>
      </c>
      <c r="E227" s="93">
        <v>50</v>
      </c>
      <c r="F227" s="93"/>
      <c r="G227" s="93">
        <f t="shared" si="8"/>
        <v>0</v>
      </c>
      <c r="H227" s="94" t="s">
        <v>92</v>
      </c>
      <c r="I227" s="91" t="s">
        <v>70</v>
      </c>
      <c r="J227" s="93">
        <v>50</v>
      </c>
      <c r="K227" s="93"/>
      <c r="L227" s="95">
        <f t="shared" si="6"/>
        <v>0</v>
      </c>
    </row>
    <row r="228" spans="1:12" ht="20.5" thickBot="1" x14ac:dyDescent="0.4">
      <c r="A228" t="s">
        <v>14</v>
      </c>
      <c r="B228" s="36">
        <v>210</v>
      </c>
      <c r="C228" s="90" t="s">
        <v>87</v>
      </c>
      <c r="D228" s="91" t="s">
        <v>70</v>
      </c>
      <c r="E228" s="93">
        <v>30</v>
      </c>
      <c r="F228" s="93"/>
      <c r="G228" s="93">
        <f t="shared" si="8"/>
        <v>0</v>
      </c>
      <c r="H228" s="94" t="s">
        <v>201</v>
      </c>
      <c r="I228" s="91" t="s">
        <v>70</v>
      </c>
      <c r="J228" s="93">
        <v>30</v>
      </c>
      <c r="K228" s="93"/>
      <c r="L228" s="95">
        <f t="shared" si="6"/>
        <v>0</v>
      </c>
    </row>
    <row r="229" spans="1:12" ht="20" x14ac:dyDescent="0.35">
      <c r="A229" t="s">
        <v>14</v>
      </c>
      <c r="B229" s="26">
        <v>211</v>
      </c>
      <c r="C229" s="90" t="s">
        <v>87</v>
      </c>
      <c r="D229" s="91" t="s">
        <v>70</v>
      </c>
      <c r="E229" s="93">
        <v>50</v>
      </c>
      <c r="F229" s="93"/>
      <c r="G229" s="93">
        <f t="shared" si="8"/>
        <v>0</v>
      </c>
      <c r="H229" s="94" t="s">
        <v>202</v>
      </c>
      <c r="I229" s="91" t="s">
        <v>70</v>
      </c>
      <c r="J229" s="93">
        <v>50</v>
      </c>
      <c r="K229" s="93"/>
      <c r="L229" s="95">
        <f t="shared" si="6"/>
        <v>0</v>
      </c>
    </row>
    <row r="230" spans="1:12" ht="20.5" thickBot="1" x14ac:dyDescent="0.4">
      <c r="A230" t="s">
        <v>14</v>
      </c>
      <c r="B230" s="36">
        <v>212</v>
      </c>
      <c r="C230" s="90" t="s">
        <v>87</v>
      </c>
      <c r="D230" s="91" t="s">
        <v>70</v>
      </c>
      <c r="E230" s="93">
        <v>50</v>
      </c>
      <c r="F230" s="93"/>
      <c r="G230" s="93">
        <f t="shared" si="8"/>
        <v>0</v>
      </c>
      <c r="H230" s="94" t="s">
        <v>203</v>
      </c>
      <c r="I230" s="91" t="s">
        <v>70</v>
      </c>
      <c r="J230" s="93">
        <v>50</v>
      </c>
      <c r="K230" s="93"/>
      <c r="L230" s="95">
        <f t="shared" si="6"/>
        <v>0</v>
      </c>
    </row>
    <row r="231" spans="1:12" ht="30" x14ac:dyDescent="0.35">
      <c r="A231" t="s">
        <v>14</v>
      </c>
      <c r="B231" s="26">
        <v>213</v>
      </c>
      <c r="C231" s="83" t="s">
        <v>204</v>
      </c>
      <c r="D231" s="41" t="s">
        <v>70</v>
      </c>
      <c r="E231" s="42">
        <v>240</v>
      </c>
      <c r="F231" s="85"/>
      <c r="G231" s="45">
        <f t="shared" si="8"/>
        <v>0</v>
      </c>
      <c r="H231" s="70" t="s">
        <v>205</v>
      </c>
      <c r="I231" s="41" t="s">
        <v>70</v>
      </c>
      <c r="J231" s="42">
        <v>240</v>
      </c>
      <c r="K231" s="42"/>
      <c r="L231" s="43">
        <f t="shared" si="6"/>
        <v>0</v>
      </c>
    </row>
    <row r="232" spans="1:12" ht="30.5" thickBot="1" x14ac:dyDescent="0.4">
      <c r="A232" t="s">
        <v>14</v>
      </c>
      <c r="B232" s="36">
        <v>214</v>
      </c>
      <c r="C232" s="83" t="s">
        <v>204</v>
      </c>
      <c r="D232" s="41" t="s">
        <v>70</v>
      </c>
      <c r="E232" s="42">
        <v>85</v>
      </c>
      <c r="F232" s="85"/>
      <c r="G232" s="45">
        <f t="shared" si="8"/>
        <v>0</v>
      </c>
      <c r="H232" s="70" t="s">
        <v>206</v>
      </c>
      <c r="I232" s="41" t="s">
        <v>70</v>
      </c>
      <c r="J232" s="42">
        <v>85</v>
      </c>
      <c r="K232" s="42"/>
      <c r="L232" s="43">
        <f t="shared" si="6"/>
        <v>0</v>
      </c>
    </row>
    <row r="233" spans="1:12" ht="20" x14ac:dyDescent="0.35">
      <c r="A233" t="s">
        <v>14</v>
      </c>
      <c r="B233" s="26">
        <v>215</v>
      </c>
      <c r="C233" s="83"/>
      <c r="D233" s="41"/>
      <c r="E233" s="42"/>
      <c r="F233" s="45"/>
      <c r="G233" s="45"/>
      <c r="H233" s="70" t="s">
        <v>94</v>
      </c>
      <c r="I233" s="41" t="s">
        <v>16</v>
      </c>
      <c r="J233" s="42">
        <v>850</v>
      </c>
      <c r="K233" s="42"/>
      <c r="L233" s="43">
        <f t="shared" si="6"/>
        <v>0</v>
      </c>
    </row>
    <row r="234" spans="1:12" ht="20.5" thickBot="1" x14ac:dyDescent="0.4">
      <c r="A234" t="s">
        <v>14</v>
      </c>
      <c r="B234" s="36">
        <v>216</v>
      </c>
      <c r="C234" s="83"/>
      <c r="D234" s="41"/>
      <c r="E234" s="42"/>
      <c r="F234" s="45"/>
      <c r="G234" s="45"/>
      <c r="H234" s="70" t="s">
        <v>95</v>
      </c>
      <c r="I234" s="41" t="s">
        <v>16</v>
      </c>
      <c r="J234" s="42">
        <v>680</v>
      </c>
      <c r="K234" s="42"/>
      <c r="L234" s="43">
        <f t="shared" si="6"/>
        <v>0</v>
      </c>
    </row>
    <row r="235" spans="1:12" ht="20" x14ac:dyDescent="0.35">
      <c r="A235" t="s">
        <v>14</v>
      </c>
      <c r="B235" s="26">
        <v>217</v>
      </c>
      <c r="C235" s="83"/>
      <c r="D235" s="41"/>
      <c r="E235" s="42"/>
      <c r="F235" s="45"/>
      <c r="G235" s="45"/>
      <c r="H235" s="70" t="s">
        <v>96</v>
      </c>
      <c r="I235" s="41" t="s">
        <v>16</v>
      </c>
      <c r="J235" s="42">
        <v>750</v>
      </c>
      <c r="K235" s="42"/>
      <c r="L235" s="43">
        <f t="shared" si="6"/>
        <v>0</v>
      </c>
    </row>
    <row r="236" spans="1:12" ht="20.5" thickBot="1" x14ac:dyDescent="0.4">
      <c r="A236" t="s">
        <v>14</v>
      </c>
      <c r="B236" s="36">
        <v>218</v>
      </c>
      <c r="C236" s="83"/>
      <c r="D236" s="41"/>
      <c r="E236" s="42"/>
      <c r="F236" s="45"/>
      <c r="G236" s="45"/>
      <c r="H236" s="70" t="s">
        <v>97</v>
      </c>
      <c r="I236" s="41" t="s">
        <v>16</v>
      </c>
      <c r="J236" s="42">
        <v>50</v>
      </c>
      <c r="K236" s="42"/>
      <c r="L236" s="43">
        <f t="shared" si="6"/>
        <v>0</v>
      </c>
    </row>
    <row r="237" spans="1:12" ht="20" x14ac:dyDescent="0.35">
      <c r="A237" t="s">
        <v>14</v>
      </c>
      <c r="B237" s="26">
        <v>219</v>
      </c>
      <c r="C237" s="83"/>
      <c r="D237" s="41"/>
      <c r="E237" s="42"/>
      <c r="F237" s="45"/>
      <c r="G237" s="45"/>
      <c r="H237" s="70" t="s">
        <v>98</v>
      </c>
      <c r="I237" s="41" t="s">
        <v>16</v>
      </c>
      <c r="J237" s="42">
        <v>130</v>
      </c>
      <c r="K237" s="42"/>
      <c r="L237" s="43">
        <f t="shared" si="6"/>
        <v>0</v>
      </c>
    </row>
    <row r="238" spans="1:12" ht="15" thickBot="1" x14ac:dyDescent="0.4">
      <c r="A238" t="s">
        <v>14</v>
      </c>
      <c r="B238" s="36">
        <v>220</v>
      </c>
      <c r="C238" s="83" t="s">
        <v>207</v>
      </c>
      <c r="D238" s="41" t="s">
        <v>70</v>
      </c>
      <c r="E238" s="42">
        <v>3</v>
      </c>
      <c r="F238" s="85"/>
      <c r="G238" s="45">
        <f t="shared" ref="G238:G260" si="9">F238*E238</f>
        <v>0</v>
      </c>
      <c r="H238" s="70" t="s">
        <v>208</v>
      </c>
      <c r="I238" s="41" t="s">
        <v>70</v>
      </c>
      <c r="J238" s="42">
        <v>3</v>
      </c>
      <c r="K238" s="42"/>
      <c r="L238" s="43">
        <f t="shared" si="6"/>
        <v>0</v>
      </c>
    </row>
    <row r="239" spans="1:12" x14ac:dyDescent="0.35">
      <c r="A239" t="s">
        <v>14</v>
      </c>
      <c r="B239" s="26">
        <v>221</v>
      </c>
      <c r="C239" s="83" t="s">
        <v>207</v>
      </c>
      <c r="D239" s="41" t="s">
        <v>70</v>
      </c>
      <c r="E239" s="42">
        <v>3</v>
      </c>
      <c r="F239" s="85"/>
      <c r="G239" s="45">
        <f t="shared" si="9"/>
        <v>0</v>
      </c>
      <c r="H239" s="70" t="s">
        <v>209</v>
      </c>
      <c r="I239" s="41" t="s">
        <v>70</v>
      </c>
      <c r="J239" s="42">
        <v>3</v>
      </c>
      <c r="K239" s="42"/>
      <c r="L239" s="43">
        <f t="shared" si="6"/>
        <v>0</v>
      </c>
    </row>
    <row r="240" spans="1:12" ht="20.5" thickBot="1" x14ac:dyDescent="0.4">
      <c r="A240" t="s">
        <v>14</v>
      </c>
      <c r="B240" s="36">
        <v>222</v>
      </c>
      <c r="C240" s="83" t="s">
        <v>210</v>
      </c>
      <c r="D240" s="41" t="s">
        <v>16</v>
      </c>
      <c r="E240" s="42">
        <v>3</v>
      </c>
      <c r="F240" s="85"/>
      <c r="G240" s="45">
        <f t="shared" si="9"/>
        <v>0</v>
      </c>
      <c r="H240" s="70" t="s">
        <v>211</v>
      </c>
      <c r="I240" s="41" t="s">
        <v>16</v>
      </c>
      <c r="J240" s="42">
        <v>3</v>
      </c>
      <c r="K240" s="42"/>
      <c r="L240" s="43">
        <f t="shared" si="6"/>
        <v>0</v>
      </c>
    </row>
    <row r="241" spans="1:12" x14ac:dyDescent="0.35">
      <c r="A241" t="s">
        <v>14</v>
      </c>
      <c r="B241" s="26">
        <v>223</v>
      </c>
      <c r="C241" s="83"/>
      <c r="D241" s="41"/>
      <c r="E241" s="42"/>
      <c r="F241" s="45"/>
      <c r="G241" s="45"/>
      <c r="H241" s="70" t="s">
        <v>101</v>
      </c>
      <c r="I241" s="41" t="s">
        <v>102</v>
      </c>
      <c r="J241" s="42">
        <v>5</v>
      </c>
      <c r="K241" s="42"/>
      <c r="L241" s="43">
        <f t="shared" si="6"/>
        <v>0</v>
      </c>
    </row>
    <row r="242" spans="1:12" ht="30.5" thickBot="1" x14ac:dyDescent="0.4">
      <c r="A242" t="s">
        <v>14</v>
      </c>
      <c r="B242" s="36">
        <v>224</v>
      </c>
      <c r="C242" s="83" t="s">
        <v>128</v>
      </c>
      <c r="D242" s="41" t="s">
        <v>16</v>
      </c>
      <c r="E242" s="96">
        <v>17</v>
      </c>
      <c r="F242" s="45"/>
      <c r="G242" s="45">
        <f t="shared" si="9"/>
        <v>0</v>
      </c>
      <c r="H242" s="70" t="s">
        <v>129</v>
      </c>
      <c r="I242" s="41" t="s">
        <v>16</v>
      </c>
      <c r="J242" s="42">
        <v>17</v>
      </c>
      <c r="K242" s="42"/>
      <c r="L242" s="43">
        <f t="shared" si="6"/>
        <v>0</v>
      </c>
    </row>
    <row r="243" spans="1:12" ht="30" x14ac:dyDescent="0.35">
      <c r="A243" t="s">
        <v>14</v>
      </c>
      <c r="B243" s="26">
        <v>225</v>
      </c>
      <c r="C243" s="83" t="s">
        <v>128</v>
      </c>
      <c r="D243" s="41" t="s">
        <v>16</v>
      </c>
      <c r="E243" s="96">
        <v>19</v>
      </c>
      <c r="F243" s="45"/>
      <c r="G243" s="45">
        <f t="shared" si="9"/>
        <v>0</v>
      </c>
      <c r="H243" s="70" t="s">
        <v>130</v>
      </c>
      <c r="I243" s="41" t="s">
        <v>16</v>
      </c>
      <c r="J243" s="42">
        <v>19</v>
      </c>
      <c r="K243" s="42"/>
      <c r="L243" s="43">
        <f t="shared" si="6"/>
        <v>0</v>
      </c>
    </row>
    <row r="244" spans="1:12" ht="30.5" thickBot="1" x14ac:dyDescent="0.4">
      <c r="A244" t="s">
        <v>14</v>
      </c>
      <c r="B244" s="36">
        <v>226</v>
      </c>
      <c r="C244" s="83" t="s">
        <v>128</v>
      </c>
      <c r="D244" s="41" t="s">
        <v>16</v>
      </c>
      <c r="E244" s="96">
        <v>4</v>
      </c>
      <c r="F244" s="45"/>
      <c r="G244" s="45">
        <f t="shared" si="9"/>
        <v>0</v>
      </c>
      <c r="H244" s="70" t="s">
        <v>212</v>
      </c>
      <c r="I244" s="41" t="s">
        <v>16</v>
      </c>
      <c r="J244" s="42">
        <v>4</v>
      </c>
      <c r="K244" s="42"/>
      <c r="L244" s="43">
        <f t="shared" si="6"/>
        <v>0</v>
      </c>
    </row>
    <row r="245" spans="1:12" ht="30" x14ac:dyDescent="0.35">
      <c r="A245" t="s">
        <v>14</v>
      </c>
      <c r="B245" s="26">
        <v>227</v>
      </c>
      <c r="C245" s="83" t="s">
        <v>128</v>
      </c>
      <c r="D245" s="41" t="s">
        <v>16</v>
      </c>
      <c r="E245" s="96">
        <v>4</v>
      </c>
      <c r="F245" s="45"/>
      <c r="G245" s="45">
        <f t="shared" si="9"/>
        <v>0</v>
      </c>
      <c r="H245" s="70" t="s">
        <v>131</v>
      </c>
      <c r="I245" s="41" t="s">
        <v>16</v>
      </c>
      <c r="J245" s="42">
        <v>4</v>
      </c>
      <c r="K245" s="42"/>
      <c r="L245" s="43">
        <f t="shared" si="6"/>
        <v>0</v>
      </c>
    </row>
    <row r="246" spans="1:12" ht="20.5" thickBot="1" x14ac:dyDescent="0.4">
      <c r="A246" t="s">
        <v>14</v>
      </c>
      <c r="B246" s="36">
        <v>228</v>
      </c>
      <c r="C246" s="83" t="s">
        <v>213</v>
      </c>
      <c r="D246" s="41" t="s">
        <v>16</v>
      </c>
      <c r="E246" s="96">
        <v>33</v>
      </c>
      <c r="F246" s="45"/>
      <c r="G246" s="45">
        <f t="shared" si="9"/>
        <v>0</v>
      </c>
      <c r="H246" s="70" t="s">
        <v>214</v>
      </c>
      <c r="I246" s="41" t="s">
        <v>16</v>
      </c>
      <c r="J246" s="42">
        <v>33</v>
      </c>
      <c r="K246" s="42"/>
      <c r="L246" s="43">
        <f t="shared" si="6"/>
        <v>0</v>
      </c>
    </row>
    <row r="247" spans="1:12" ht="40" x14ac:dyDescent="0.35">
      <c r="A247" t="s">
        <v>14</v>
      </c>
      <c r="B247" s="26">
        <v>229</v>
      </c>
      <c r="C247" s="83" t="s">
        <v>215</v>
      </c>
      <c r="D247" s="41" t="s">
        <v>16</v>
      </c>
      <c r="E247" s="96">
        <v>82</v>
      </c>
      <c r="F247" s="45"/>
      <c r="G247" s="45">
        <f t="shared" si="9"/>
        <v>0</v>
      </c>
      <c r="H247" s="70" t="s">
        <v>135</v>
      </c>
      <c r="I247" s="41" t="s">
        <v>16</v>
      </c>
      <c r="J247" s="42">
        <v>82</v>
      </c>
      <c r="K247" s="42"/>
      <c r="L247" s="43">
        <f t="shared" si="6"/>
        <v>0</v>
      </c>
    </row>
    <row r="248" spans="1:12" ht="40.5" thickBot="1" x14ac:dyDescent="0.4">
      <c r="A248" t="s">
        <v>14</v>
      </c>
      <c r="B248" s="36">
        <v>230</v>
      </c>
      <c r="C248" s="83" t="s">
        <v>215</v>
      </c>
      <c r="D248" s="41" t="s">
        <v>16</v>
      </c>
      <c r="E248" s="96">
        <v>10</v>
      </c>
      <c r="F248" s="45"/>
      <c r="G248" s="45">
        <f t="shared" si="9"/>
        <v>0</v>
      </c>
      <c r="H248" s="70" t="s">
        <v>216</v>
      </c>
      <c r="I248" s="41" t="s">
        <v>16</v>
      </c>
      <c r="J248" s="42">
        <v>10</v>
      </c>
      <c r="K248" s="42"/>
      <c r="L248" s="43">
        <f t="shared" si="6"/>
        <v>0</v>
      </c>
    </row>
    <row r="249" spans="1:12" ht="30" x14ac:dyDescent="0.35">
      <c r="A249" t="s">
        <v>14</v>
      </c>
      <c r="B249" s="26">
        <v>231</v>
      </c>
      <c r="C249" s="83" t="s">
        <v>215</v>
      </c>
      <c r="D249" s="41" t="s">
        <v>16</v>
      </c>
      <c r="E249" s="96">
        <v>1</v>
      </c>
      <c r="F249" s="45"/>
      <c r="G249" s="45">
        <f t="shared" si="9"/>
        <v>0</v>
      </c>
      <c r="H249" s="70" t="s">
        <v>217</v>
      </c>
      <c r="I249" s="41" t="s">
        <v>16</v>
      </c>
      <c r="J249" s="42">
        <v>1</v>
      </c>
      <c r="K249" s="42"/>
      <c r="L249" s="43">
        <f t="shared" si="6"/>
        <v>0</v>
      </c>
    </row>
    <row r="250" spans="1:12" ht="40.5" thickBot="1" x14ac:dyDescent="0.4">
      <c r="A250" t="s">
        <v>14</v>
      </c>
      <c r="B250" s="36">
        <v>232</v>
      </c>
      <c r="C250" s="83" t="s">
        <v>215</v>
      </c>
      <c r="D250" s="41" t="s">
        <v>16</v>
      </c>
      <c r="E250" s="96">
        <v>1</v>
      </c>
      <c r="F250" s="45"/>
      <c r="G250" s="45">
        <f t="shared" si="9"/>
        <v>0</v>
      </c>
      <c r="H250" s="70" t="s">
        <v>218</v>
      </c>
      <c r="I250" s="41" t="s">
        <v>16</v>
      </c>
      <c r="J250" s="42">
        <v>1</v>
      </c>
      <c r="K250" s="42"/>
      <c r="L250" s="43">
        <f t="shared" si="6"/>
        <v>0</v>
      </c>
    </row>
    <row r="251" spans="1:12" ht="40" x14ac:dyDescent="0.35">
      <c r="A251" t="s">
        <v>14</v>
      </c>
      <c r="B251" s="26">
        <v>233</v>
      </c>
      <c r="C251" s="83" t="s">
        <v>215</v>
      </c>
      <c r="D251" s="41" t="s">
        <v>16</v>
      </c>
      <c r="E251" s="96">
        <v>1</v>
      </c>
      <c r="F251" s="45"/>
      <c r="G251" s="45">
        <f t="shared" si="9"/>
        <v>0</v>
      </c>
      <c r="H251" s="70" t="s">
        <v>219</v>
      </c>
      <c r="I251" s="41" t="s">
        <v>16</v>
      </c>
      <c r="J251" s="42">
        <v>1</v>
      </c>
      <c r="K251" s="42"/>
      <c r="L251" s="43">
        <f t="shared" si="6"/>
        <v>0</v>
      </c>
    </row>
    <row r="252" spans="1:12" ht="20.5" thickBot="1" x14ac:dyDescent="0.4">
      <c r="A252" t="s">
        <v>14</v>
      </c>
      <c r="B252" s="36">
        <v>234</v>
      </c>
      <c r="C252" s="83" t="s">
        <v>215</v>
      </c>
      <c r="D252" s="41" t="s">
        <v>16</v>
      </c>
      <c r="E252" s="96">
        <v>4</v>
      </c>
      <c r="F252" s="45"/>
      <c r="G252" s="45">
        <f t="shared" si="9"/>
        <v>0</v>
      </c>
      <c r="H252" s="70" t="s">
        <v>220</v>
      </c>
      <c r="I252" s="41" t="s">
        <v>16</v>
      </c>
      <c r="J252" s="42">
        <v>4</v>
      </c>
      <c r="K252" s="42"/>
      <c r="L252" s="43">
        <f t="shared" si="6"/>
        <v>0</v>
      </c>
    </row>
    <row r="253" spans="1:12" ht="20" x14ac:dyDescent="0.35">
      <c r="A253" t="s">
        <v>14</v>
      </c>
      <c r="B253" s="26">
        <v>235</v>
      </c>
      <c r="C253" s="83" t="s">
        <v>221</v>
      </c>
      <c r="D253" s="41" t="s">
        <v>16</v>
      </c>
      <c r="E253" s="42">
        <v>13</v>
      </c>
      <c r="F253" s="85"/>
      <c r="G253" s="45">
        <f t="shared" si="9"/>
        <v>0</v>
      </c>
      <c r="H253" s="70" t="s">
        <v>222</v>
      </c>
      <c r="I253" s="41" t="s">
        <v>16</v>
      </c>
      <c r="J253" s="42">
        <v>13</v>
      </c>
      <c r="K253" s="42"/>
      <c r="L253" s="43">
        <f t="shared" si="6"/>
        <v>0</v>
      </c>
    </row>
    <row r="254" spans="1:12" ht="15" thickBot="1" x14ac:dyDescent="0.4">
      <c r="A254" t="s">
        <v>14</v>
      </c>
      <c r="B254" s="36">
        <v>236</v>
      </c>
      <c r="C254" s="83" t="s">
        <v>223</v>
      </c>
      <c r="D254" s="41" t="s">
        <v>16</v>
      </c>
      <c r="E254" s="42">
        <v>2</v>
      </c>
      <c r="F254" s="85"/>
      <c r="G254" s="45">
        <f t="shared" si="9"/>
        <v>0</v>
      </c>
      <c r="H254" s="70" t="s">
        <v>224</v>
      </c>
      <c r="I254" s="41" t="s">
        <v>16</v>
      </c>
      <c r="J254" s="42">
        <v>2</v>
      </c>
      <c r="K254" s="42"/>
      <c r="L254" s="43">
        <f t="shared" si="6"/>
        <v>0</v>
      </c>
    </row>
    <row r="255" spans="1:12" ht="20" x14ac:dyDescent="0.35">
      <c r="A255" t="s">
        <v>14</v>
      </c>
      <c r="B255" s="26">
        <v>237</v>
      </c>
      <c r="C255" s="83" t="s">
        <v>225</v>
      </c>
      <c r="D255" s="41" t="s">
        <v>16</v>
      </c>
      <c r="E255" s="96">
        <v>46</v>
      </c>
      <c r="F255" s="45"/>
      <c r="G255" s="45">
        <f t="shared" si="9"/>
        <v>0</v>
      </c>
      <c r="H255" s="70" t="s">
        <v>226</v>
      </c>
      <c r="I255" s="41" t="s">
        <v>16</v>
      </c>
      <c r="J255" s="42">
        <v>46</v>
      </c>
      <c r="K255" s="42"/>
      <c r="L255" s="43">
        <f t="shared" si="6"/>
        <v>0</v>
      </c>
    </row>
    <row r="256" spans="1:12" ht="20.5" thickBot="1" x14ac:dyDescent="0.4">
      <c r="A256" t="s">
        <v>14</v>
      </c>
      <c r="B256" s="36">
        <v>238</v>
      </c>
      <c r="C256" s="83"/>
      <c r="D256" s="41"/>
      <c r="E256" s="96"/>
      <c r="F256" s="45"/>
      <c r="G256" s="45"/>
      <c r="H256" s="70" t="s">
        <v>138</v>
      </c>
      <c r="I256" s="41" t="s">
        <v>16</v>
      </c>
      <c r="J256" s="42">
        <v>142</v>
      </c>
      <c r="K256" s="42"/>
      <c r="L256" s="43">
        <f t="shared" si="6"/>
        <v>0</v>
      </c>
    </row>
    <row r="257" spans="1:12" ht="20" x14ac:dyDescent="0.35">
      <c r="A257" t="s">
        <v>14</v>
      </c>
      <c r="B257" s="26">
        <v>239</v>
      </c>
      <c r="C257" s="83" t="s">
        <v>139</v>
      </c>
      <c r="D257" s="41" t="s">
        <v>16</v>
      </c>
      <c r="E257" s="96">
        <v>300</v>
      </c>
      <c r="F257" s="45"/>
      <c r="G257" s="45">
        <f t="shared" si="9"/>
        <v>0</v>
      </c>
      <c r="H257" s="70" t="s">
        <v>140</v>
      </c>
      <c r="I257" s="41" t="s">
        <v>16</v>
      </c>
      <c r="J257" s="42">
        <v>300</v>
      </c>
      <c r="K257" s="42"/>
      <c r="L257" s="43">
        <f t="shared" si="6"/>
        <v>0</v>
      </c>
    </row>
    <row r="258" spans="1:12" ht="20.5" thickBot="1" x14ac:dyDescent="0.4">
      <c r="A258" t="s">
        <v>14</v>
      </c>
      <c r="B258" s="36">
        <v>240</v>
      </c>
      <c r="C258" s="83" t="s">
        <v>139</v>
      </c>
      <c r="D258" s="41" t="s">
        <v>16</v>
      </c>
      <c r="E258" s="96">
        <v>65</v>
      </c>
      <c r="F258" s="45"/>
      <c r="G258" s="45">
        <f t="shared" si="9"/>
        <v>0</v>
      </c>
      <c r="H258" s="70" t="s">
        <v>227</v>
      </c>
      <c r="I258" s="41" t="s">
        <v>16</v>
      </c>
      <c r="J258" s="42">
        <v>65</v>
      </c>
      <c r="K258" s="42"/>
      <c r="L258" s="43">
        <f t="shared" si="6"/>
        <v>0</v>
      </c>
    </row>
    <row r="259" spans="1:12" x14ac:dyDescent="0.35">
      <c r="A259" t="s">
        <v>14</v>
      </c>
      <c r="B259" s="26">
        <v>241</v>
      </c>
      <c r="C259" s="83" t="s">
        <v>228</v>
      </c>
      <c r="D259" s="41" t="s">
        <v>16</v>
      </c>
      <c r="E259" s="42">
        <v>5</v>
      </c>
      <c r="F259" s="85"/>
      <c r="G259" s="45">
        <f t="shared" si="9"/>
        <v>0</v>
      </c>
      <c r="H259" s="70" t="s">
        <v>229</v>
      </c>
      <c r="I259" s="41" t="s">
        <v>16</v>
      </c>
      <c r="J259" s="42">
        <v>5</v>
      </c>
      <c r="K259" s="42"/>
      <c r="L259" s="43">
        <f t="shared" si="6"/>
        <v>0</v>
      </c>
    </row>
    <row r="260" spans="1:12" ht="20.5" thickBot="1" x14ac:dyDescent="0.4">
      <c r="A260" t="s">
        <v>14</v>
      </c>
      <c r="B260" s="36">
        <v>242</v>
      </c>
      <c r="C260" s="83" t="s">
        <v>230</v>
      </c>
      <c r="D260" s="41" t="s">
        <v>16</v>
      </c>
      <c r="E260" s="96">
        <v>33</v>
      </c>
      <c r="F260" s="45"/>
      <c r="G260" s="45">
        <f t="shared" si="9"/>
        <v>0</v>
      </c>
      <c r="H260" s="70" t="s">
        <v>231</v>
      </c>
      <c r="I260" s="41" t="s">
        <v>16</v>
      </c>
      <c r="J260" s="42">
        <v>33</v>
      </c>
      <c r="K260" s="42"/>
      <c r="L260" s="43">
        <f t="shared" si="6"/>
        <v>0</v>
      </c>
    </row>
    <row r="261" spans="1:12" ht="20" x14ac:dyDescent="0.35">
      <c r="A261" t="s">
        <v>14</v>
      </c>
      <c r="B261" s="26">
        <v>243</v>
      </c>
      <c r="C261" s="83"/>
      <c r="D261" s="41"/>
      <c r="E261" s="96"/>
      <c r="F261" s="45"/>
      <c r="G261" s="45"/>
      <c r="H261" s="70" t="s">
        <v>141</v>
      </c>
      <c r="I261" s="41" t="s">
        <v>16</v>
      </c>
      <c r="J261" s="42">
        <v>61</v>
      </c>
      <c r="K261" s="42"/>
      <c r="L261" s="43">
        <f t="shared" si="6"/>
        <v>0</v>
      </c>
    </row>
    <row r="262" spans="1:12" ht="20.5" thickBot="1" x14ac:dyDescent="0.4">
      <c r="A262" t="s">
        <v>14</v>
      </c>
      <c r="B262" s="36">
        <v>244</v>
      </c>
      <c r="C262" s="83"/>
      <c r="D262" s="41"/>
      <c r="E262" s="96"/>
      <c r="F262" s="45"/>
      <c r="G262" s="45"/>
      <c r="H262" s="70" t="s">
        <v>142</v>
      </c>
      <c r="I262" s="41" t="s">
        <v>16</v>
      </c>
      <c r="J262" s="42">
        <v>10</v>
      </c>
      <c r="K262" s="42"/>
      <c r="L262" s="43">
        <f t="shared" si="6"/>
        <v>0</v>
      </c>
    </row>
    <row r="263" spans="1:12" ht="20" x14ac:dyDescent="0.35">
      <c r="A263" t="s">
        <v>14</v>
      </c>
      <c r="B263" s="26">
        <v>245</v>
      </c>
      <c r="C263" s="83"/>
      <c r="D263" s="41"/>
      <c r="E263" s="96"/>
      <c r="F263" s="45"/>
      <c r="G263" s="45"/>
      <c r="H263" s="70" t="s">
        <v>232</v>
      </c>
      <c r="I263" s="41" t="s">
        <v>16</v>
      </c>
      <c r="J263" s="42">
        <v>17</v>
      </c>
      <c r="K263" s="42"/>
      <c r="L263" s="43">
        <f t="shared" si="6"/>
        <v>0</v>
      </c>
    </row>
    <row r="264" spans="1:12" ht="20.5" thickBot="1" x14ac:dyDescent="0.4">
      <c r="A264" t="s">
        <v>14</v>
      </c>
      <c r="B264" s="36">
        <v>246</v>
      </c>
      <c r="C264" s="83"/>
      <c r="D264" s="41"/>
      <c r="E264" s="96"/>
      <c r="F264" s="45"/>
      <c r="G264" s="45"/>
      <c r="H264" s="70" t="s">
        <v>233</v>
      </c>
      <c r="I264" s="41" t="s">
        <v>16</v>
      </c>
      <c r="J264" s="42">
        <v>5</v>
      </c>
      <c r="K264" s="42"/>
      <c r="L264" s="43">
        <f t="shared" si="6"/>
        <v>0</v>
      </c>
    </row>
    <row r="265" spans="1:12" ht="20" x14ac:dyDescent="0.35">
      <c r="A265" t="s">
        <v>14</v>
      </c>
      <c r="B265" s="26">
        <v>247</v>
      </c>
      <c r="C265" s="83"/>
      <c r="D265" s="41"/>
      <c r="E265" s="96"/>
      <c r="F265" s="45"/>
      <c r="G265" s="45"/>
      <c r="H265" s="70" t="s">
        <v>234</v>
      </c>
      <c r="I265" s="41" t="s">
        <v>16</v>
      </c>
      <c r="J265" s="42">
        <v>1</v>
      </c>
      <c r="K265" s="42"/>
      <c r="L265" s="43">
        <f t="shared" si="6"/>
        <v>0</v>
      </c>
    </row>
    <row r="266" spans="1:12" ht="20.5" thickBot="1" x14ac:dyDescent="0.4">
      <c r="A266" t="s">
        <v>14</v>
      </c>
      <c r="B266" s="36">
        <v>248</v>
      </c>
      <c r="C266" s="83" t="s">
        <v>235</v>
      </c>
      <c r="D266" s="41"/>
      <c r="E266" s="42"/>
      <c r="F266" s="45"/>
      <c r="G266" s="45"/>
      <c r="H266" s="70" t="s">
        <v>236</v>
      </c>
      <c r="I266" s="41" t="s">
        <v>16</v>
      </c>
      <c r="J266" s="42">
        <v>5</v>
      </c>
      <c r="K266" s="42"/>
      <c r="L266" s="43">
        <f t="shared" si="6"/>
        <v>0</v>
      </c>
    </row>
    <row r="267" spans="1:12" ht="20" x14ac:dyDescent="0.35">
      <c r="A267" t="s">
        <v>14</v>
      </c>
      <c r="B267" s="26">
        <v>249</v>
      </c>
      <c r="C267" s="83"/>
      <c r="D267" s="41"/>
      <c r="E267" s="42"/>
      <c r="F267" s="45"/>
      <c r="G267" s="45"/>
      <c r="H267" s="70" t="s">
        <v>237</v>
      </c>
      <c r="I267" s="41" t="s">
        <v>16</v>
      </c>
      <c r="J267" s="42">
        <v>8</v>
      </c>
      <c r="K267" s="42"/>
      <c r="L267" s="43">
        <f t="shared" si="6"/>
        <v>0</v>
      </c>
    </row>
    <row r="268" spans="1:12" ht="20.5" thickBot="1" x14ac:dyDescent="0.4">
      <c r="A268" t="s">
        <v>14</v>
      </c>
      <c r="B268" s="36">
        <v>250</v>
      </c>
      <c r="C268" s="83"/>
      <c r="D268" s="41"/>
      <c r="E268" s="42"/>
      <c r="F268" s="45"/>
      <c r="G268" s="45"/>
      <c r="H268" s="70" t="s">
        <v>238</v>
      </c>
      <c r="I268" s="41" t="s">
        <v>16</v>
      </c>
      <c r="J268" s="42">
        <v>6</v>
      </c>
      <c r="K268" s="42"/>
      <c r="L268" s="43">
        <f t="shared" si="6"/>
        <v>0</v>
      </c>
    </row>
    <row r="269" spans="1:12" ht="20" x14ac:dyDescent="0.35">
      <c r="A269" t="s">
        <v>14</v>
      </c>
      <c r="B269" s="26">
        <v>251</v>
      </c>
      <c r="C269" s="83"/>
      <c r="D269" s="41"/>
      <c r="E269" s="42"/>
      <c r="F269" s="45"/>
      <c r="G269" s="45"/>
      <c r="H269" s="70" t="s">
        <v>239</v>
      </c>
      <c r="I269" s="41" t="s">
        <v>16</v>
      </c>
      <c r="J269" s="42">
        <v>1</v>
      </c>
      <c r="K269" s="42"/>
      <c r="L269" s="43">
        <f t="shared" si="6"/>
        <v>0</v>
      </c>
    </row>
    <row r="270" spans="1:12" ht="20.5" thickBot="1" x14ac:dyDescent="0.4">
      <c r="A270" t="s">
        <v>14</v>
      </c>
      <c r="B270" s="36">
        <v>252</v>
      </c>
      <c r="C270" s="83"/>
      <c r="D270" s="41"/>
      <c r="E270" s="42"/>
      <c r="F270" s="45"/>
      <c r="G270" s="45"/>
      <c r="H270" s="70" t="s">
        <v>240</v>
      </c>
      <c r="I270" s="41" t="s">
        <v>16</v>
      </c>
      <c r="J270" s="42">
        <v>6</v>
      </c>
      <c r="K270" s="42"/>
      <c r="L270" s="43">
        <f t="shared" si="6"/>
        <v>0</v>
      </c>
    </row>
    <row r="271" spans="1:12" x14ac:dyDescent="0.35">
      <c r="A271" t="s">
        <v>14</v>
      </c>
      <c r="B271" s="26">
        <v>253</v>
      </c>
      <c r="C271" s="83"/>
      <c r="D271" s="41"/>
      <c r="E271" s="42"/>
      <c r="F271" s="45"/>
      <c r="G271" s="45"/>
      <c r="H271" s="70" t="s">
        <v>241</v>
      </c>
      <c r="I271" s="41" t="s">
        <v>16</v>
      </c>
      <c r="J271" s="42">
        <v>6</v>
      </c>
      <c r="K271" s="42"/>
      <c r="L271" s="43">
        <f t="shared" si="6"/>
        <v>0</v>
      </c>
    </row>
    <row r="272" spans="1:12" ht="20.5" thickBot="1" x14ac:dyDescent="0.4">
      <c r="A272" t="s">
        <v>14</v>
      </c>
      <c r="B272" s="36">
        <v>254</v>
      </c>
      <c r="C272" s="83" t="s">
        <v>242</v>
      </c>
      <c r="D272" s="41" t="s">
        <v>16</v>
      </c>
      <c r="E272" s="96">
        <v>34</v>
      </c>
      <c r="F272" s="45"/>
      <c r="G272" s="45">
        <f>F272*E272</f>
        <v>0</v>
      </c>
      <c r="H272" s="70" t="s">
        <v>243</v>
      </c>
      <c r="I272" s="41" t="s">
        <v>16</v>
      </c>
      <c r="J272" s="42">
        <v>34</v>
      </c>
      <c r="K272" s="42"/>
      <c r="L272" s="43">
        <f t="shared" si="6"/>
        <v>0</v>
      </c>
    </row>
    <row r="273" spans="1:12" ht="20" x14ac:dyDescent="0.35">
      <c r="A273" t="s">
        <v>14</v>
      </c>
      <c r="B273" s="26">
        <v>255</v>
      </c>
      <c r="C273" s="140"/>
      <c r="D273" s="41"/>
      <c r="E273" s="42"/>
      <c r="F273" s="42"/>
      <c r="G273" s="42"/>
      <c r="H273" s="70" t="s">
        <v>244</v>
      </c>
      <c r="I273" s="41" t="s">
        <v>16</v>
      </c>
      <c r="J273" s="42">
        <v>34</v>
      </c>
      <c r="K273" s="93"/>
      <c r="L273" s="43">
        <f t="shared" si="6"/>
        <v>0</v>
      </c>
    </row>
    <row r="274" spans="1:12" ht="20.5" thickBot="1" x14ac:dyDescent="0.4">
      <c r="A274" t="s">
        <v>14</v>
      </c>
      <c r="B274" s="36">
        <v>256</v>
      </c>
      <c r="C274" s="83" t="s">
        <v>242</v>
      </c>
      <c r="D274" s="41" t="s">
        <v>16</v>
      </c>
      <c r="E274" s="96">
        <v>13</v>
      </c>
      <c r="F274" s="45"/>
      <c r="G274" s="45">
        <f>F274*E274</f>
        <v>0</v>
      </c>
      <c r="H274" s="70" t="s">
        <v>245</v>
      </c>
      <c r="I274" s="41" t="s">
        <v>16</v>
      </c>
      <c r="J274" s="42">
        <v>13</v>
      </c>
      <c r="K274" s="93"/>
      <c r="L274" s="43">
        <f t="shared" si="6"/>
        <v>0</v>
      </c>
    </row>
    <row r="275" spans="1:12" ht="20" x14ac:dyDescent="0.35">
      <c r="A275" t="s">
        <v>14</v>
      </c>
      <c r="B275" s="26">
        <v>257</v>
      </c>
      <c r="C275" s="83"/>
      <c r="D275" s="41"/>
      <c r="E275" s="96"/>
      <c r="F275" s="45"/>
      <c r="G275" s="45"/>
      <c r="H275" s="70" t="s">
        <v>246</v>
      </c>
      <c r="I275" s="41" t="s">
        <v>16</v>
      </c>
      <c r="J275" s="42">
        <v>13</v>
      </c>
      <c r="K275" s="93"/>
      <c r="L275" s="43">
        <f t="shared" si="6"/>
        <v>0</v>
      </c>
    </row>
    <row r="276" spans="1:12" ht="30.5" thickBot="1" x14ac:dyDescent="0.4">
      <c r="A276" t="s">
        <v>14</v>
      </c>
      <c r="B276" s="36">
        <v>258</v>
      </c>
      <c r="C276" s="83" t="s">
        <v>242</v>
      </c>
      <c r="D276" s="41" t="s">
        <v>16</v>
      </c>
      <c r="E276" s="96">
        <v>17</v>
      </c>
      <c r="F276" s="45"/>
      <c r="G276" s="45">
        <f>F276*E276</f>
        <v>0</v>
      </c>
      <c r="H276" s="70" t="s">
        <v>247</v>
      </c>
      <c r="I276" s="41" t="s">
        <v>16</v>
      </c>
      <c r="J276" s="42">
        <v>17</v>
      </c>
      <c r="K276" s="93"/>
      <c r="L276" s="43">
        <f t="shared" si="6"/>
        <v>0</v>
      </c>
    </row>
    <row r="277" spans="1:12" ht="30" x14ac:dyDescent="0.35">
      <c r="A277" t="s">
        <v>14</v>
      </c>
      <c r="B277" s="26">
        <v>259</v>
      </c>
      <c r="C277" s="83" t="s">
        <v>242</v>
      </c>
      <c r="D277" s="41" t="s">
        <v>16</v>
      </c>
      <c r="E277" s="96">
        <v>14</v>
      </c>
      <c r="F277" s="45"/>
      <c r="G277" s="45">
        <f>F277*E277</f>
        <v>0</v>
      </c>
      <c r="H277" s="70" t="s">
        <v>248</v>
      </c>
      <c r="I277" s="41" t="s">
        <v>16</v>
      </c>
      <c r="J277" s="42">
        <v>14</v>
      </c>
      <c r="K277" s="93"/>
      <c r="L277" s="43">
        <f t="shared" si="6"/>
        <v>0</v>
      </c>
    </row>
    <row r="278" spans="1:12" ht="30.5" thickBot="1" x14ac:dyDescent="0.4">
      <c r="A278" t="s">
        <v>14</v>
      </c>
      <c r="B278" s="36">
        <v>260</v>
      </c>
      <c r="C278" s="83" t="s">
        <v>242</v>
      </c>
      <c r="D278" s="41" t="s">
        <v>16</v>
      </c>
      <c r="E278" s="96">
        <v>3</v>
      </c>
      <c r="F278" s="45"/>
      <c r="G278" s="45">
        <f>F278*E278</f>
        <v>0</v>
      </c>
      <c r="H278" s="70" t="s">
        <v>249</v>
      </c>
      <c r="I278" s="41" t="s">
        <v>16</v>
      </c>
      <c r="J278" s="42">
        <v>3</v>
      </c>
      <c r="K278" s="93"/>
      <c r="L278" s="43">
        <f t="shared" si="6"/>
        <v>0</v>
      </c>
    </row>
    <row r="279" spans="1:12" ht="35" customHeight="1" x14ac:dyDescent="0.35">
      <c r="A279" t="s">
        <v>14</v>
      </c>
      <c r="B279" s="26">
        <v>261</v>
      </c>
      <c r="C279" s="83" t="s">
        <v>242</v>
      </c>
      <c r="D279" s="41" t="s">
        <v>16</v>
      </c>
      <c r="E279" s="96">
        <v>4</v>
      </c>
      <c r="F279" s="45"/>
      <c r="G279" s="45">
        <f>F279*E279</f>
        <v>0</v>
      </c>
      <c r="H279" s="70" t="s">
        <v>250</v>
      </c>
      <c r="I279" s="41" t="s">
        <v>16</v>
      </c>
      <c r="J279" s="42">
        <v>4</v>
      </c>
      <c r="K279" s="93"/>
      <c r="L279" s="43">
        <f t="shared" si="6"/>
        <v>0</v>
      </c>
    </row>
    <row r="280" spans="1:12" ht="30.5" thickBot="1" x14ac:dyDescent="0.4">
      <c r="A280" t="s">
        <v>14</v>
      </c>
      <c r="B280" s="36">
        <v>262</v>
      </c>
      <c r="C280" s="83" t="s">
        <v>242</v>
      </c>
      <c r="D280" s="41" t="s">
        <v>16</v>
      </c>
      <c r="E280" s="96">
        <v>8</v>
      </c>
      <c r="F280" s="45"/>
      <c r="G280" s="45">
        <f>F280*E280</f>
        <v>0</v>
      </c>
      <c r="H280" s="70" t="s">
        <v>251</v>
      </c>
      <c r="I280" s="41" t="s">
        <v>16</v>
      </c>
      <c r="J280" s="42">
        <v>8</v>
      </c>
      <c r="K280" s="93"/>
      <c r="L280" s="43">
        <f t="shared" si="6"/>
        <v>0</v>
      </c>
    </row>
    <row r="281" spans="1:12" ht="20" x14ac:dyDescent="0.35">
      <c r="A281" t="s">
        <v>14</v>
      </c>
      <c r="B281" s="26">
        <v>263</v>
      </c>
      <c r="C281" s="83"/>
      <c r="D281" s="41"/>
      <c r="E281" s="96"/>
      <c r="F281" s="45"/>
      <c r="G281" s="45"/>
      <c r="H281" s="70" t="s">
        <v>252</v>
      </c>
      <c r="I281" s="41" t="s">
        <v>16</v>
      </c>
      <c r="J281" s="42">
        <v>16</v>
      </c>
      <c r="K281" s="93"/>
      <c r="L281" s="43">
        <f t="shared" si="6"/>
        <v>0</v>
      </c>
    </row>
    <row r="282" spans="1:12" ht="35" customHeight="1" thickBot="1" x14ac:dyDescent="0.4">
      <c r="A282" t="s">
        <v>14</v>
      </c>
      <c r="B282" s="36">
        <v>264</v>
      </c>
      <c r="C282" s="83" t="s">
        <v>242</v>
      </c>
      <c r="D282" s="41" t="s">
        <v>16</v>
      </c>
      <c r="E282" s="96">
        <v>2</v>
      </c>
      <c r="F282" s="45"/>
      <c r="G282" s="45">
        <f>F282*E282</f>
        <v>0</v>
      </c>
      <c r="H282" s="70" t="s">
        <v>253</v>
      </c>
      <c r="I282" s="41" t="s">
        <v>16</v>
      </c>
      <c r="J282" s="42">
        <v>2</v>
      </c>
      <c r="K282" s="93"/>
      <c r="L282" s="43">
        <f t="shared" si="6"/>
        <v>0</v>
      </c>
    </row>
    <row r="283" spans="1:12" ht="20" x14ac:dyDescent="0.35">
      <c r="A283" t="s">
        <v>14</v>
      </c>
      <c r="B283" s="26">
        <v>265</v>
      </c>
      <c r="C283" s="83"/>
      <c r="D283" s="41"/>
      <c r="E283" s="96"/>
      <c r="F283" s="45"/>
      <c r="G283" s="45"/>
      <c r="H283" s="70" t="s">
        <v>150</v>
      </c>
      <c r="I283" s="41" t="s">
        <v>16</v>
      </c>
      <c r="J283" s="42">
        <v>16</v>
      </c>
      <c r="K283" s="93"/>
      <c r="L283" s="43">
        <f t="shared" si="6"/>
        <v>0</v>
      </c>
    </row>
    <row r="284" spans="1:12" ht="20.5" thickBot="1" x14ac:dyDescent="0.4">
      <c r="A284" t="s">
        <v>14</v>
      </c>
      <c r="B284" s="36">
        <v>266</v>
      </c>
      <c r="C284" s="83"/>
      <c r="D284" s="41"/>
      <c r="E284" s="96"/>
      <c r="F284" s="45"/>
      <c r="G284" s="45"/>
      <c r="H284" s="70" t="s">
        <v>254</v>
      </c>
      <c r="I284" s="41" t="s">
        <v>16</v>
      </c>
      <c r="J284" s="42">
        <v>8</v>
      </c>
      <c r="K284" s="93"/>
      <c r="L284" s="43">
        <f t="shared" si="6"/>
        <v>0</v>
      </c>
    </row>
    <row r="285" spans="1:12" ht="20" x14ac:dyDescent="0.35">
      <c r="A285" t="s">
        <v>14</v>
      </c>
      <c r="B285" s="26">
        <v>267</v>
      </c>
      <c r="C285" s="83" t="s">
        <v>242</v>
      </c>
      <c r="D285" s="41" t="s">
        <v>16</v>
      </c>
      <c r="E285" s="96">
        <v>2</v>
      </c>
      <c r="F285" s="45"/>
      <c r="G285" s="45">
        <f t="shared" ref="G285:G297" si="10">F285*E285</f>
        <v>0</v>
      </c>
      <c r="H285" s="70" t="s">
        <v>255</v>
      </c>
      <c r="I285" s="41" t="s">
        <v>16</v>
      </c>
      <c r="J285" s="42">
        <v>2</v>
      </c>
      <c r="K285" s="93"/>
      <c r="L285" s="43">
        <f t="shared" si="6"/>
        <v>0</v>
      </c>
    </row>
    <row r="286" spans="1:12" ht="20.5" thickBot="1" x14ac:dyDescent="0.4">
      <c r="A286" t="s">
        <v>14</v>
      </c>
      <c r="B286" s="36">
        <v>268</v>
      </c>
      <c r="C286" s="83" t="s">
        <v>242</v>
      </c>
      <c r="D286" s="41" t="s">
        <v>16</v>
      </c>
      <c r="E286" s="96">
        <v>57</v>
      </c>
      <c r="F286" s="45"/>
      <c r="G286" s="45">
        <f t="shared" si="10"/>
        <v>0</v>
      </c>
      <c r="H286" s="70" t="s">
        <v>256</v>
      </c>
      <c r="I286" s="41" t="s">
        <v>16</v>
      </c>
      <c r="J286" s="42">
        <v>57</v>
      </c>
      <c r="K286" s="93"/>
      <c r="L286" s="43">
        <f t="shared" si="6"/>
        <v>0</v>
      </c>
    </row>
    <row r="287" spans="1:12" ht="35" customHeight="1" x14ac:dyDescent="0.35">
      <c r="A287" t="s">
        <v>14</v>
      </c>
      <c r="B287" s="26">
        <v>269</v>
      </c>
      <c r="C287" s="83" t="s">
        <v>242</v>
      </c>
      <c r="D287" s="41" t="s">
        <v>16</v>
      </c>
      <c r="E287" s="96">
        <v>17</v>
      </c>
      <c r="F287" s="45"/>
      <c r="G287" s="45">
        <f t="shared" si="10"/>
        <v>0</v>
      </c>
      <c r="H287" s="70" t="s">
        <v>257</v>
      </c>
      <c r="I287" s="41" t="s">
        <v>16</v>
      </c>
      <c r="J287" s="42">
        <v>17</v>
      </c>
      <c r="K287" s="93"/>
      <c r="L287" s="43">
        <f t="shared" si="6"/>
        <v>0</v>
      </c>
    </row>
    <row r="288" spans="1:12" ht="20.5" thickBot="1" x14ac:dyDescent="0.4">
      <c r="A288" t="s">
        <v>14</v>
      </c>
      <c r="B288" s="36">
        <v>270</v>
      </c>
      <c r="C288" s="83" t="s">
        <v>242</v>
      </c>
      <c r="D288" s="41" t="s">
        <v>16</v>
      </c>
      <c r="E288" s="96">
        <v>1</v>
      </c>
      <c r="F288" s="45"/>
      <c r="G288" s="45">
        <f t="shared" si="10"/>
        <v>0</v>
      </c>
      <c r="H288" s="70" t="s">
        <v>258</v>
      </c>
      <c r="I288" s="41" t="s">
        <v>16</v>
      </c>
      <c r="J288" s="42">
        <v>1</v>
      </c>
      <c r="K288" s="93"/>
      <c r="L288" s="43">
        <f t="shared" si="6"/>
        <v>0</v>
      </c>
    </row>
    <row r="289" spans="1:12" ht="20" x14ac:dyDescent="0.35">
      <c r="A289" t="s">
        <v>14</v>
      </c>
      <c r="B289" s="26">
        <v>271</v>
      </c>
      <c r="C289" s="83" t="s">
        <v>242</v>
      </c>
      <c r="D289" s="41" t="s">
        <v>16</v>
      </c>
      <c r="E289" s="96">
        <v>12</v>
      </c>
      <c r="F289" s="45"/>
      <c r="G289" s="45">
        <f t="shared" si="10"/>
        <v>0</v>
      </c>
      <c r="H289" s="70" t="s">
        <v>259</v>
      </c>
      <c r="I289" s="41" t="s">
        <v>16</v>
      </c>
      <c r="J289" s="42">
        <v>12</v>
      </c>
      <c r="K289" s="93"/>
      <c r="L289" s="43">
        <f t="shared" si="6"/>
        <v>0</v>
      </c>
    </row>
    <row r="290" spans="1:12" ht="30.5" thickBot="1" x14ac:dyDescent="0.4">
      <c r="A290" t="s">
        <v>14</v>
      </c>
      <c r="B290" s="36">
        <v>272</v>
      </c>
      <c r="C290" s="83" t="s">
        <v>242</v>
      </c>
      <c r="D290" s="41" t="s">
        <v>16</v>
      </c>
      <c r="E290" s="96">
        <v>3</v>
      </c>
      <c r="F290" s="45"/>
      <c r="G290" s="45">
        <f t="shared" si="10"/>
        <v>0</v>
      </c>
      <c r="H290" s="70" t="s">
        <v>260</v>
      </c>
      <c r="I290" s="41" t="s">
        <v>16</v>
      </c>
      <c r="J290" s="42">
        <v>3</v>
      </c>
      <c r="K290" s="93"/>
      <c r="L290" s="43">
        <f t="shared" si="6"/>
        <v>0</v>
      </c>
    </row>
    <row r="291" spans="1:12" ht="20" x14ac:dyDescent="0.35">
      <c r="A291" t="s">
        <v>14</v>
      </c>
      <c r="B291" s="26">
        <v>273</v>
      </c>
      <c r="C291" s="83" t="s">
        <v>242</v>
      </c>
      <c r="D291" s="41" t="s">
        <v>16</v>
      </c>
      <c r="E291" s="96">
        <v>5</v>
      </c>
      <c r="F291" s="45"/>
      <c r="G291" s="45">
        <f t="shared" si="10"/>
        <v>0</v>
      </c>
      <c r="H291" s="70" t="s">
        <v>261</v>
      </c>
      <c r="I291" s="41" t="s">
        <v>16</v>
      </c>
      <c r="J291" s="42">
        <v>5</v>
      </c>
      <c r="K291" s="93"/>
      <c r="L291" s="43">
        <f t="shared" si="6"/>
        <v>0</v>
      </c>
    </row>
    <row r="292" spans="1:12" ht="20.5" thickBot="1" x14ac:dyDescent="0.4">
      <c r="A292" t="s">
        <v>14</v>
      </c>
      <c r="B292" s="36">
        <v>274</v>
      </c>
      <c r="C292" s="83" t="s">
        <v>242</v>
      </c>
      <c r="D292" s="41" t="s">
        <v>16</v>
      </c>
      <c r="E292" s="96">
        <v>68</v>
      </c>
      <c r="F292" s="45"/>
      <c r="G292" s="45">
        <f t="shared" si="10"/>
        <v>0</v>
      </c>
      <c r="H292" s="70" t="s">
        <v>262</v>
      </c>
      <c r="I292" s="41" t="s">
        <v>16</v>
      </c>
      <c r="J292" s="42">
        <v>68</v>
      </c>
      <c r="K292" s="93"/>
      <c r="L292" s="43">
        <f t="shared" si="6"/>
        <v>0</v>
      </c>
    </row>
    <row r="293" spans="1:12" ht="50" x14ac:dyDescent="0.35">
      <c r="A293" t="s">
        <v>14</v>
      </c>
      <c r="B293" s="26">
        <v>275</v>
      </c>
      <c r="C293" s="83" t="s">
        <v>242</v>
      </c>
      <c r="D293" s="41" t="s">
        <v>16</v>
      </c>
      <c r="E293" s="96">
        <v>10</v>
      </c>
      <c r="F293" s="45"/>
      <c r="G293" s="45">
        <f t="shared" si="10"/>
        <v>0</v>
      </c>
      <c r="H293" s="70" t="s">
        <v>263</v>
      </c>
      <c r="I293" s="41" t="s">
        <v>16</v>
      </c>
      <c r="J293" s="42">
        <v>10</v>
      </c>
      <c r="K293" s="93"/>
      <c r="L293" s="43">
        <f t="shared" si="6"/>
        <v>0</v>
      </c>
    </row>
    <row r="294" spans="1:12" ht="20.5" thickBot="1" x14ac:dyDescent="0.4">
      <c r="A294" t="s">
        <v>14</v>
      </c>
      <c r="B294" s="36">
        <v>276</v>
      </c>
      <c r="C294" s="83" t="s">
        <v>242</v>
      </c>
      <c r="D294" s="41" t="s">
        <v>16</v>
      </c>
      <c r="E294" s="96">
        <v>10</v>
      </c>
      <c r="F294" s="45"/>
      <c r="G294" s="45">
        <f t="shared" si="10"/>
        <v>0</v>
      </c>
      <c r="H294" s="70" t="s">
        <v>264</v>
      </c>
      <c r="I294" s="41" t="s">
        <v>16</v>
      </c>
      <c r="J294" s="42">
        <v>10</v>
      </c>
      <c r="K294" s="93"/>
      <c r="L294" s="43">
        <f t="shared" si="6"/>
        <v>0</v>
      </c>
    </row>
    <row r="295" spans="1:12" ht="30" x14ac:dyDescent="0.35">
      <c r="A295" t="s">
        <v>14</v>
      </c>
      <c r="B295" s="26">
        <v>277</v>
      </c>
      <c r="C295" s="83" t="s">
        <v>242</v>
      </c>
      <c r="D295" s="28" t="s">
        <v>16</v>
      </c>
      <c r="E295" s="45">
        <v>2</v>
      </c>
      <c r="F295" s="45"/>
      <c r="G295" s="45">
        <f t="shared" si="10"/>
        <v>0</v>
      </c>
      <c r="H295" s="40" t="s">
        <v>265</v>
      </c>
      <c r="I295" s="28" t="s">
        <v>16</v>
      </c>
      <c r="J295" s="45">
        <v>2</v>
      </c>
      <c r="K295" s="93"/>
      <c r="L295" s="136">
        <f t="shared" si="6"/>
        <v>0</v>
      </c>
    </row>
    <row r="296" spans="1:12" ht="30.5" thickBot="1" x14ac:dyDescent="0.4">
      <c r="A296" t="s">
        <v>14</v>
      </c>
      <c r="B296" s="36">
        <v>278</v>
      </c>
      <c r="C296" s="90" t="s">
        <v>266</v>
      </c>
      <c r="D296" s="91" t="s">
        <v>16</v>
      </c>
      <c r="E296" s="93">
        <v>3</v>
      </c>
      <c r="F296" s="93"/>
      <c r="G296" s="93">
        <f t="shared" si="10"/>
        <v>0</v>
      </c>
      <c r="H296" s="94" t="s">
        <v>267</v>
      </c>
      <c r="I296" s="91" t="s">
        <v>16</v>
      </c>
      <c r="J296" s="93">
        <v>3</v>
      </c>
      <c r="K296" s="93"/>
      <c r="L296" s="95">
        <f t="shared" si="6"/>
        <v>0</v>
      </c>
    </row>
    <row r="297" spans="1:12" ht="35" customHeight="1" x14ac:dyDescent="0.35">
      <c r="A297" t="s">
        <v>14</v>
      </c>
      <c r="B297" s="26">
        <v>279</v>
      </c>
      <c r="C297" s="90" t="s">
        <v>266</v>
      </c>
      <c r="D297" s="91" t="s">
        <v>16</v>
      </c>
      <c r="E297" s="93">
        <v>3</v>
      </c>
      <c r="F297" s="93"/>
      <c r="G297" s="93">
        <f t="shared" si="10"/>
        <v>0</v>
      </c>
      <c r="H297" s="94" t="s">
        <v>268</v>
      </c>
      <c r="I297" s="91" t="s">
        <v>16</v>
      </c>
      <c r="J297" s="93">
        <v>3</v>
      </c>
      <c r="K297" s="93"/>
      <c r="L297" s="95">
        <f t="shared" si="6"/>
        <v>0</v>
      </c>
    </row>
    <row r="298" spans="1:12" ht="30.5" thickBot="1" x14ac:dyDescent="0.4">
      <c r="A298" t="s">
        <v>14</v>
      </c>
      <c r="B298" s="36">
        <v>280</v>
      </c>
      <c r="C298" s="90"/>
      <c r="D298" s="91"/>
      <c r="E298" s="93"/>
      <c r="F298" s="93"/>
      <c r="G298" s="93"/>
      <c r="H298" s="94" t="s">
        <v>269</v>
      </c>
      <c r="I298" s="91" t="s">
        <v>16</v>
      </c>
      <c r="J298" s="93">
        <v>1</v>
      </c>
      <c r="K298" s="93"/>
      <c r="L298" s="95">
        <f t="shared" ref="L298:L303" si="11">K298*J298</f>
        <v>0</v>
      </c>
    </row>
    <row r="299" spans="1:12" ht="30" x14ac:dyDescent="0.35">
      <c r="A299" t="s">
        <v>14</v>
      </c>
      <c r="B299" s="26">
        <v>281</v>
      </c>
      <c r="C299" s="90"/>
      <c r="D299" s="91"/>
      <c r="E299" s="93"/>
      <c r="F299" s="93"/>
      <c r="G299" s="93"/>
      <c r="H299" s="94" t="s">
        <v>270</v>
      </c>
      <c r="I299" s="91" t="s">
        <v>16</v>
      </c>
      <c r="J299" s="93">
        <v>4</v>
      </c>
      <c r="K299" s="93"/>
      <c r="L299" s="95">
        <f t="shared" si="11"/>
        <v>0</v>
      </c>
    </row>
    <row r="300" spans="1:12" ht="20.5" thickBot="1" x14ac:dyDescent="0.4">
      <c r="A300" t="s">
        <v>14</v>
      </c>
      <c r="B300" s="36">
        <v>282</v>
      </c>
      <c r="C300" s="90"/>
      <c r="D300" s="91"/>
      <c r="E300" s="93"/>
      <c r="F300" s="93"/>
      <c r="G300" s="93"/>
      <c r="H300" s="94" t="s">
        <v>271</v>
      </c>
      <c r="I300" s="91" t="s">
        <v>16</v>
      </c>
      <c r="J300" s="93">
        <v>2</v>
      </c>
      <c r="K300" s="93"/>
      <c r="L300" s="95">
        <f t="shared" si="11"/>
        <v>0</v>
      </c>
    </row>
    <row r="301" spans="1:12" x14ac:dyDescent="0.35">
      <c r="A301" t="s">
        <v>14</v>
      </c>
      <c r="B301" s="26">
        <v>283</v>
      </c>
      <c r="C301" s="90" t="s">
        <v>272</v>
      </c>
      <c r="D301" s="91" t="s">
        <v>70</v>
      </c>
      <c r="E301" s="93">
        <v>65</v>
      </c>
      <c r="F301" s="93"/>
      <c r="G301" s="93">
        <f>F301*E301</f>
        <v>0</v>
      </c>
      <c r="H301" s="94" t="s">
        <v>273</v>
      </c>
      <c r="I301" s="91" t="s">
        <v>70</v>
      </c>
      <c r="J301" s="93">
        <v>65</v>
      </c>
      <c r="K301" s="93"/>
      <c r="L301" s="95">
        <f t="shared" si="11"/>
        <v>0</v>
      </c>
    </row>
    <row r="302" spans="1:12" ht="15" thickBot="1" x14ac:dyDescent="0.4">
      <c r="A302" t="s">
        <v>14</v>
      </c>
      <c r="B302" s="36">
        <v>284</v>
      </c>
      <c r="C302" s="90" t="s">
        <v>139</v>
      </c>
      <c r="D302" s="91" t="s">
        <v>16</v>
      </c>
      <c r="E302" s="93">
        <v>6</v>
      </c>
      <c r="F302" s="93"/>
      <c r="G302" s="93">
        <f>F302*E302</f>
        <v>0</v>
      </c>
      <c r="H302" s="94" t="s">
        <v>274</v>
      </c>
      <c r="I302" s="91" t="s">
        <v>16</v>
      </c>
      <c r="J302" s="93">
        <v>6</v>
      </c>
      <c r="K302" s="93"/>
      <c r="L302" s="95">
        <f t="shared" si="11"/>
        <v>0</v>
      </c>
    </row>
    <row r="303" spans="1:12" ht="20" x14ac:dyDescent="0.35">
      <c r="A303" t="s">
        <v>14</v>
      </c>
      <c r="B303" s="26">
        <v>285</v>
      </c>
      <c r="C303" s="90"/>
      <c r="D303" s="91"/>
      <c r="E303" s="93"/>
      <c r="F303" s="93"/>
      <c r="G303" s="93"/>
      <c r="H303" s="94" t="s">
        <v>271</v>
      </c>
      <c r="I303" s="91" t="s">
        <v>16</v>
      </c>
      <c r="J303" s="93">
        <v>2</v>
      </c>
      <c r="K303" s="93"/>
      <c r="L303" s="95">
        <f t="shared" si="11"/>
        <v>0</v>
      </c>
    </row>
    <row r="304" spans="1:12" x14ac:dyDescent="0.35">
      <c r="A304" t="s">
        <v>14</v>
      </c>
      <c r="B304" s="113"/>
      <c r="C304" s="97" t="s">
        <v>275</v>
      </c>
      <c r="D304" s="88" t="s">
        <v>18</v>
      </c>
      <c r="E304" s="85">
        <v>1</v>
      </c>
      <c r="F304" s="85"/>
      <c r="G304" s="85">
        <f>F304*E304</f>
        <v>0</v>
      </c>
      <c r="H304" s="70"/>
      <c r="I304" s="41"/>
      <c r="J304" s="42"/>
      <c r="K304" s="42"/>
      <c r="L304" s="43"/>
    </row>
    <row r="305" spans="1:12" ht="15" thickBot="1" x14ac:dyDescent="0.4">
      <c r="A305" t="s">
        <v>14</v>
      </c>
      <c r="B305" s="36">
        <v>286</v>
      </c>
      <c r="C305" s="97" t="s">
        <v>118</v>
      </c>
      <c r="D305" s="88" t="s">
        <v>119</v>
      </c>
      <c r="E305" s="85">
        <v>1</v>
      </c>
      <c r="F305" s="85"/>
      <c r="G305" s="85">
        <f>F305*E305</f>
        <v>0</v>
      </c>
      <c r="H305" s="70"/>
      <c r="I305" s="41"/>
      <c r="J305" s="42"/>
      <c r="K305" s="42"/>
      <c r="L305" s="43"/>
    </row>
    <row r="306" spans="1:12" ht="20.5" thickBot="1" x14ac:dyDescent="0.4">
      <c r="A306" t="s">
        <v>14</v>
      </c>
      <c r="B306" s="26">
        <v>287</v>
      </c>
      <c r="C306" s="83"/>
      <c r="D306" s="41"/>
      <c r="E306" s="96"/>
      <c r="F306" s="45"/>
      <c r="G306" s="45"/>
      <c r="H306" s="87" t="s">
        <v>151</v>
      </c>
      <c r="I306" s="88" t="s">
        <v>18</v>
      </c>
      <c r="J306" s="85">
        <v>1</v>
      </c>
      <c r="K306" s="85"/>
      <c r="L306" s="89">
        <f>K306*J306</f>
        <v>0</v>
      </c>
    </row>
    <row r="307" spans="1:12" ht="15" thickBot="1" x14ac:dyDescent="0.4">
      <c r="B307" s="36">
        <v>288</v>
      </c>
      <c r="C307" s="98" t="s">
        <v>120</v>
      </c>
      <c r="D307" s="99"/>
      <c r="E307" s="99"/>
      <c r="F307" s="99"/>
      <c r="G307" s="100">
        <f>SUM(G184:G306)</f>
        <v>0</v>
      </c>
      <c r="H307" s="101" t="s">
        <v>120</v>
      </c>
      <c r="I307" s="102"/>
      <c r="J307" s="103"/>
      <c r="K307" s="104"/>
      <c r="L307" s="100">
        <f>SUM(L184:L306)</f>
        <v>0</v>
      </c>
    </row>
    <row r="308" spans="1:12" ht="15" thickBot="1" x14ac:dyDescent="0.4">
      <c r="B308" s="26">
        <v>289</v>
      </c>
      <c r="C308" s="62" t="s">
        <v>276</v>
      </c>
      <c r="D308" s="63"/>
      <c r="E308" s="63"/>
      <c r="F308" s="63"/>
      <c r="G308" s="63"/>
      <c r="H308" s="63"/>
      <c r="I308" s="63"/>
      <c r="J308" s="63"/>
      <c r="K308" s="63"/>
      <c r="L308" s="64"/>
    </row>
    <row r="309" spans="1:12" ht="30.5" thickBot="1" x14ac:dyDescent="0.4">
      <c r="A309" t="s">
        <v>14</v>
      </c>
      <c r="B309" s="36">
        <v>290</v>
      </c>
      <c r="C309" s="83" t="s">
        <v>277</v>
      </c>
      <c r="D309" s="41" t="s">
        <v>18</v>
      </c>
      <c r="E309" s="96">
        <v>1</v>
      </c>
      <c r="F309" s="45"/>
      <c r="G309" s="45">
        <f>F309*E309</f>
        <v>0</v>
      </c>
      <c r="H309" s="70" t="s">
        <v>278</v>
      </c>
      <c r="I309" s="41" t="s">
        <v>16</v>
      </c>
      <c r="J309" s="42">
        <v>1</v>
      </c>
      <c r="K309" s="42"/>
      <c r="L309" s="43">
        <f t="shared" ref="L309:L371" si="12">K309*J309</f>
        <v>0</v>
      </c>
    </row>
    <row r="310" spans="1:12" ht="20" x14ac:dyDescent="0.35">
      <c r="A310" t="s">
        <v>14</v>
      </c>
      <c r="B310" s="26">
        <v>291</v>
      </c>
      <c r="C310" s="83" t="s">
        <v>279</v>
      </c>
      <c r="D310" s="41" t="s">
        <v>16</v>
      </c>
      <c r="E310" s="96">
        <v>1</v>
      </c>
      <c r="F310" s="45"/>
      <c r="G310" s="45">
        <f>F310*E310</f>
        <v>0</v>
      </c>
      <c r="H310" s="70" t="s">
        <v>280</v>
      </c>
      <c r="I310" s="41" t="s">
        <v>16</v>
      </c>
      <c r="J310" s="42">
        <v>1</v>
      </c>
      <c r="K310" s="42"/>
      <c r="L310" s="43">
        <f t="shared" si="12"/>
        <v>0</v>
      </c>
    </row>
    <row r="311" spans="1:12" ht="40.5" thickBot="1" x14ac:dyDescent="0.4">
      <c r="A311" t="s">
        <v>14</v>
      </c>
      <c r="B311" s="36">
        <v>292</v>
      </c>
      <c r="C311" s="83" t="s">
        <v>126</v>
      </c>
      <c r="D311" s="41" t="s">
        <v>16</v>
      </c>
      <c r="E311" s="96">
        <v>5</v>
      </c>
      <c r="F311" s="45"/>
      <c r="G311" s="45">
        <f>F311*E311</f>
        <v>0</v>
      </c>
      <c r="H311" s="70" t="s">
        <v>281</v>
      </c>
      <c r="I311" s="41" t="s">
        <v>16</v>
      </c>
      <c r="J311" s="42">
        <v>2</v>
      </c>
      <c r="K311" s="42"/>
      <c r="L311" s="43">
        <f t="shared" si="12"/>
        <v>0</v>
      </c>
    </row>
    <row r="312" spans="1:12" ht="40" x14ac:dyDescent="0.35">
      <c r="A312" t="s">
        <v>14</v>
      </c>
      <c r="B312" s="26">
        <v>293</v>
      </c>
      <c r="C312" s="83"/>
      <c r="D312" s="41"/>
      <c r="E312" s="96"/>
      <c r="F312" s="45"/>
      <c r="G312" s="45"/>
      <c r="H312" s="70" t="s">
        <v>282</v>
      </c>
      <c r="I312" s="41" t="s">
        <v>16</v>
      </c>
      <c r="J312" s="42">
        <v>1</v>
      </c>
      <c r="K312" s="42"/>
      <c r="L312" s="43">
        <f t="shared" si="12"/>
        <v>0</v>
      </c>
    </row>
    <row r="313" spans="1:12" ht="40.5" thickBot="1" x14ac:dyDescent="0.4">
      <c r="A313" t="s">
        <v>14</v>
      </c>
      <c r="B313" s="36">
        <v>294</v>
      </c>
      <c r="C313" s="83"/>
      <c r="D313" s="41"/>
      <c r="E313" s="96"/>
      <c r="F313" s="45"/>
      <c r="G313" s="45"/>
      <c r="H313" s="70" t="s">
        <v>283</v>
      </c>
      <c r="I313" s="41" t="s">
        <v>16</v>
      </c>
      <c r="J313" s="42">
        <v>1</v>
      </c>
      <c r="K313" s="42"/>
      <c r="L313" s="43">
        <f t="shared" si="12"/>
        <v>0</v>
      </c>
    </row>
    <row r="314" spans="1:12" ht="40" x14ac:dyDescent="0.35">
      <c r="A314" t="s">
        <v>14</v>
      </c>
      <c r="B314" s="26">
        <v>295</v>
      </c>
      <c r="C314" s="83"/>
      <c r="D314" s="41"/>
      <c r="E314" s="96"/>
      <c r="F314" s="45"/>
      <c r="G314" s="45"/>
      <c r="H314" s="70" t="s">
        <v>284</v>
      </c>
      <c r="I314" s="41" t="s">
        <v>16</v>
      </c>
      <c r="J314" s="42">
        <v>1</v>
      </c>
      <c r="K314" s="42"/>
      <c r="L314" s="43">
        <f t="shared" si="12"/>
        <v>0</v>
      </c>
    </row>
    <row r="315" spans="1:12" ht="30.5" thickBot="1" x14ac:dyDescent="0.4">
      <c r="A315" t="s">
        <v>14</v>
      </c>
      <c r="B315" s="36">
        <v>296</v>
      </c>
      <c r="C315" s="83" t="s">
        <v>285</v>
      </c>
      <c r="D315" s="41" t="s">
        <v>18</v>
      </c>
      <c r="E315" s="96">
        <v>1</v>
      </c>
      <c r="F315" s="45"/>
      <c r="G315" s="45">
        <f>F315*E315</f>
        <v>0</v>
      </c>
      <c r="H315" s="70" t="s">
        <v>286</v>
      </c>
      <c r="I315" s="41" t="s">
        <v>16</v>
      </c>
      <c r="J315" s="42">
        <v>1</v>
      </c>
      <c r="K315" s="42"/>
      <c r="L315" s="43">
        <f t="shared" si="12"/>
        <v>0</v>
      </c>
    </row>
    <row r="316" spans="1:12" ht="20" x14ac:dyDescent="0.35">
      <c r="A316" t="s">
        <v>14</v>
      </c>
      <c r="B316" s="26">
        <v>297</v>
      </c>
      <c r="C316" s="83" t="s">
        <v>279</v>
      </c>
      <c r="D316" s="41" t="s">
        <v>16</v>
      </c>
      <c r="E316" s="96">
        <v>1</v>
      </c>
      <c r="F316" s="45"/>
      <c r="G316" s="45">
        <f>F316*E316</f>
        <v>0</v>
      </c>
      <c r="H316" s="70" t="s">
        <v>287</v>
      </c>
      <c r="I316" s="41" t="s">
        <v>16</v>
      </c>
      <c r="J316" s="42">
        <v>1</v>
      </c>
      <c r="K316" s="42"/>
      <c r="L316" s="43">
        <f t="shared" si="12"/>
        <v>0</v>
      </c>
    </row>
    <row r="317" spans="1:12" ht="30.5" thickBot="1" x14ac:dyDescent="0.4">
      <c r="A317" t="s">
        <v>14</v>
      </c>
      <c r="B317" s="36">
        <v>298</v>
      </c>
      <c r="C317" s="83" t="s">
        <v>34</v>
      </c>
      <c r="D317" s="41" t="s">
        <v>16</v>
      </c>
      <c r="E317" s="96">
        <v>3</v>
      </c>
      <c r="F317" s="45"/>
      <c r="G317" s="45">
        <f>F317*E317</f>
        <v>0</v>
      </c>
      <c r="H317" s="70" t="s">
        <v>288</v>
      </c>
      <c r="I317" s="41" t="s">
        <v>16</v>
      </c>
      <c r="J317" s="42">
        <v>3</v>
      </c>
      <c r="K317" s="42"/>
      <c r="L317" s="43">
        <f t="shared" si="12"/>
        <v>0</v>
      </c>
    </row>
    <row r="318" spans="1:12" ht="40" x14ac:dyDescent="0.35">
      <c r="A318" t="s">
        <v>14</v>
      </c>
      <c r="B318" s="26">
        <v>299</v>
      </c>
      <c r="C318" s="83" t="s">
        <v>126</v>
      </c>
      <c r="D318" s="41" t="s">
        <v>16</v>
      </c>
      <c r="E318" s="96">
        <v>17</v>
      </c>
      <c r="F318" s="45"/>
      <c r="G318" s="45">
        <f>F318*E318</f>
        <v>0</v>
      </c>
      <c r="H318" s="70" t="s">
        <v>281</v>
      </c>
      <c r="I318" s="41" t="s">
        <v>16</v>
      </c>
      <c r="J318" s="42">
        <v>2</v>
      </c>
      <c r="K318" s="42"/>
      <c r="L318" s="43">
        <f t="shared" si="12"/>
        <v>0</v>
      </c>
    </row>
    <row r="319" spans="1:12" ht="40.5" thickBot="1" x14ac:dyDescent="0.4">
      <c r="A319" t="s">
        <v>14</v>
      </c>
      <c r="B319" s="36">
        <v>300</v>
      </c>
      <c r="C319" s="83"/>
      <c r="D319" s="41"/>
      <c r="E319" s="96"/>
      <c r="F319" s="45"/>
      <c r="G319" s="45"/>
      <c r="H319" s="70" t="s">
        <v>289</v>
      </c>
      <c r="I319" s="41" t="s">
        <v>16</v>
      </c>
      <c r="J319" s="42">
        <v>13</v>
      </c>
      <c r="K319" s="42"/>
      <c r="L319" s="43">
        <f t="shared" si="12"/>
        <v>0</v>
      </c>
    </row>
    <row r="320" spans="1:12" ht="40" x14ac:dyDescent="0.35">
      <c r="A320" t="s">
        <v>14</v>
      </c>
      <c r="B320" s="26">
        <v>301</v>
      </c>
      <c r="C320" s="83"/>
      <c r="D320" s="41"/>
      <c r="E320" s="96"/>
      <c r="F320" s="45"/>
      <c r="G320" s="45"/>
      <c r="H320" s="70" t="s">
        <v>290</v>
      </c>
      <c r="I320" s="41" t="s">
        <v>16</v>
      </c>
      <c r="J320" s="42">
        <v>1</v>
      </c>
      <c r="K320" s="42"/>
      <c r="L320" s="43">
        <f t="shared" si="12"/>
        <v>0</v>
      </c>
    </row>
    <row r="321" spans="1:12" ht="40.5" thickBot="1" x14ac:dyDescent="0.4">
      <c r="A321" t="s">
        <v>14</v>
      </c>
      <c r="B321" s="36">
        <v>302</v>
      </c>
      <c r="C321" s="83"/>
      <c r="D321" s="41"/>
      <c r="E321" s="96"/>
      <c r="F321" s="45"/>
      <c r="G321" s="45"/>
      <c r="H321" s="70" t="s">
        <v>291</v>
      </c>
      <c r="I321" s="41" t="s">
        <v>16</v>
      </c>
      <c r="J321" s="42">
        <v>1</v>
      </c>
      <c r="K321" s="42"/>
      <c r="L321" s="43">
        <f t="shared" si="12"/>
        <v>0</v>
      </c>
    </row>
    <row r="322" spans="1:12" ht="30" x14ac:dyDescent="0.35">
      <c r="A322" t="s">
        <v>14</v>
      </c>
      <c r="B322" s="26">
        <v>303</v>
      </c>
      <c r="C322" s="83" t="s">
        <v>292</v>
      </c>
      <c r="D322" s="41" t="s">
        <v>18</v>
      </c>
      <c r="E322" s="96">
        <v>1</v>
      </c>
      <c r="F322" s="45"/>
      <c r="G322" s="45">
        <f>F322*E322</f>
        <v>0</v>
      </c>
      <c r="H322" s="70" t="s">
        <v>293</v>
      </c>
      <c r="I322" s="41" t="s">
        <v>16</v>
      </c>
      <c r="J322" s="42">
        <v>1</v>
      </c>
      <c r="K322" s="42"/>
      <c r="L322" s="43">
        <f t="shared" si="12"/>
        <v>0</v>
      </c>
    </row>
    <row r="323" spans="1:12" ht="20.5" thickBot="1" x14ac:dyDescent="0.4">
      <c r="A323" t="s">
        <v>14</v>
      </c>
      <c r="B323" s="36">
        <v>304</v>
      </c>
      <c r="C323" s="83" t="s">
        <v>279</v>
      </c>
      <c r="D323" s="41" t="s">
        <v>16</v>
      </c>
      <c r="E323" s="96">
        <v>1</v>
      </c>
      <c r="F323" s="45"/>
      <c r="G323" s="45">
        <f>F323*E323</f>
        <v>0</v>
      </c>
      <c r="H323" s="70" t="s">
        <v>294</v>
      </c>
      <c r="I323" s="41" t="s">
        <v>16</v>
      </c>
      <c r="J323" s="42">
        <v>1</v>
      </c>
      <c r="K323" s="42"/>
      <c r="L323" s="43">
        <f t="shared" si="12"/>
        <v>0</v>
      </c>
    </row>
    <row r="324" spans="1:12" ht="40" x14ac:dyDescent="0.35">
      <c r="A324" t="s">
        <v>14</v>
      </c>
      <c r="B324" s="26">
        <v>305</v>
      </c>
      <c r="C324" s="83" t="s">
        <v>126</v>
      </c>
      <c r="D324" s="41" t="s">
        <v>16</v>
      </c>
      <c r="E324" s="96">
        <v>11</v>
      </c>
      <c r="F324" s="45"/>
      <c r="G324" s="45">
        <f>F324*E324</f>
        <v>0</v>
      </c>
      <c r="H324" s="70" t="s">
        <v>281</v>
      </c>
      <c r="I324" s="41" t="s">
        <v>16</v>
      </c>
      <c r="J324" s="42">
        <v>1</v>
      </c>
      <c r="K324" s="42"/>
      <c r="L324" s="43">
        <f t="shared" si="12"/>
        <v>0</v>
      </c>
    </row>
    <row r="325" spans="1:12" ht="40.5" thickBot="1" x14ac:dyDescent="0.4">
      <c r="A325" t="s">
        <v>14</v>
      </c>
      <c r="B325" s="36">
        <v>306</v>
      </c>
      <c r="C325" s="83"/>
      <c r="D325" s="41"/>
      <c r="E325" s="96"/>
      <c r="F325" s="45"/>
      <c r="G325" s="45"/>
      <c r="H325" s="70" t="s">
        <v>290</v>
      </c>
      <c r="I325" s="41" t="s">
        <v>16</v>
      </c>
      <c r="J325" s="42">
        <v>1</v>
      </c>
      <c r="K325" s="42"/>
      <c r="L325" s="43">
        <f t="shared" si="12"/>
        <v>0</v>
      </c>
    </row>
    <row r="326" spans="1:12" ht="40" x14ac:dyDescent="0.35">
      <c r="A326" t="s">
        <v>14</v>
      </c>
      <c r="B326" s="26">
        <v>307</v>
      </c>
      <c r="C326" s="83"/>
      <c r="D326" s="41"/>
      <c r="E326" s="96"/>
      <c r="F326" s="45"/>
      <c r="G326" s="45"/>
      <c r="H326" s="70" t="s">
        <v>295</v>
      </c>
      <c r="I326" s="41" t="s">
        <v>16</v>
      </c>
      <c r="J326" s="42">
        <v>9</v>
      </c>
      <c r="K326" s="42"/>
      <c r="L326" s="43">
        <f t="shared" si="12"/>
        <v>0</v>
      </c>
    </row>
    <row r="327" spans="1:12" ht="30.5" thickBot="1" x14ac:dyDescent="0.4">
      <c r="A327" t="s">
        <v>14</v>
      </c>
      <c r="B327" s="36">
        <v>308</v>
      </c>
      <c r="C327" s="83" t="s">
        <v>296</v>
      </c>
      <c r="D327" s="41" t="s">
        <v>18</v>
      </c>
      <c r="E327" s="96">
        <v>1</v>
      </c>
      <c r="F327" s="45"/>
      <c r="G327" s="45">
        <f>F327*E327</f>
        <v>0</v>
      </c>
      <c r="H327" s="70" t="s">
        <v>278</v>
      </c>
      <c r="I327" s="41" t="s">
        <v>16</v>
      </c>
      <c r="J327" s="42">
        <v>1</v>
      </c>
      <c r="K327" s="42"/>
      <c r="L327" s="43">
        <f t="shared" si="12"/>
        <v>0</v>
      </c>
    </row>
    <row r="328" spans="1:12" ht="20" x14ac:dyDescent="0.35">
      <c r="A328" t="s">
        <v>14</v>
      </c>
      <c r="B328" s="26">
        <v>309</v>
      </c>
      <c r="C328" s="83" t="s">
        <v>279</v>
      </c>
      <c r="D328" s="41" t="s">
        <v>16</v>
      </c>
      <c r="E328" s="96">
        <v>1</v>
      </c>
      <c r="F328" s="45"/>
      <c r="G328" s="45">
        <f>F328*E328</f>
        <v>0</v>
      </c>
      <c r="H328" s="70" t="s">
        <v>287</v>
      </c>
      <c r="I328" s="41" t="s">
        <v>16</v>
      </c>
      <c r="J328" s="42">
        <v>1</v>
      </c>
      <c r="K328" s="42"/>
      <c r="L328" s="43">
        <f t="shared" si="12"/>
        <v>0</v>
      </c>
    </row>
    <row r="329" spans="1:12" ht="40.5" thickBot="1" x14ac:dyDescent="0.4">
      <c r="A329" t="s">
        <v>14</v>
      </c>
      <c r="B329" s="36">
        <v>310</v>
      </c>
      <c r="C329" s="83" t="s">
        <v>126</v>
      </c>
      <c r="D329" s="41" t="s">
        <v>16</v>
      </c>
      <c r="E329" s="96">
        <v>6</v>
      </c>
      <c r="F329" s="45"/>
      <c r="G329" s="45">
        <f>F329*E329</f>
        <v>0</v>
      </c>
      <c r="H329" s="70" t="s">
        <v>297</v>
      </c>
      <c r="I329" s="41" t="s">
        <v>16</v>
      </c>
      <c r="J329" s="42">
        <v>1</v>
      </c>
      <c r="K329" s="42"/>
      <c r="L329" s="43">
        <f t="shared" si="12"/>
        <v>0</v>
      </c>
    </row>
    <row r="330" spans="1:12" ht="40" x14ac:dyDescent="0.35">
      <c r="A330" t="s">
        <v>14</v>
      </c>
      <c r="B330" s="26">
        <v>311</v>
      </c>
      <c r="C330" s="83"/>
      <c r="D330" s="41"/>
      <c r="E330" s="96"/>
      <c r="F330" s="45"/>
      <c r="G330" s="45"/>
      <c r="H330" s="70" t="s">
        <v>298</v>
      </c>
      <c r="I330" s="41" t="s">
        <v>16</v>
      </c>
      <c r="J330" s="42">
        <v>2</v>
      </c>
      <c r="K330" s="42"/>
      <c r="L330" s="43">
        <f t="shared" si="12"/>
        <v>0</v>
      </c>
    </row>
    <row r="331" spans="1:12" ht="40.5" thickBot="1" x14ac:dyDescent="0.4">
      <c r="A331" t="s">
        <v>14</v>
      </c>
      <c r="B331" s="36">
        <v>312</v>
      </c>
      <c r="C331" s="83"/>
      <c r="D331" s="41"/>
      <c r="E331" s="96"/>
      <c r="F331" s="45"/>
      <c r="G331" s="45"/>
      <c r="H331" s="70" t="s">
        <v>299</v>
      </c>
      <c r="I331" s="41" t="s">
        <v>16</v>
      </c>
      <c r="J331" s="42">
        <v>3</v>
      </c>
      <c r="K331" s="42"/>
      <c r="L331" s="43">
        <f t="shared" si="12"/>
        <v>0</v>
      </c>
    </row>
    <row r="332" spans="1:12" x14ac:dyDescent="0.35">
      <c r="A332" t="s">
        <v>14</v>
      </c>
      <c r="B332" s="26">
        <v>313</v>
      </c>
      <c r="C332" s="83" t="s">
        <v>272</v>
      </c>
      <c r="D332" s="41" t="s">
        <v>70</v>
      </c>
      <c r="E332" s="96">
        <v>55</v>
      </c>
      <c r="F332" s="45"/>
      <c r="G332" s="45">
        <f t="shared" ref="G332:G341" si="13">F332*E332</f>
        <v>0</v>
      </c>
      <c r="H332" s="70" t="s">
        <v>77</v>
      </c>
      <c r="I332" s="41" t="s">
        <v>70</v>
      </c>
      <c r="J332" s="42">
        <v>60</v>
      </c>
      <c r="K332" s="42"/>
      <c r="L332" s="43">
        <f t="shared" si="12"/>
        <v>0</v>
      </c>
    </row>
    <row r="333" spans="1:12" ht="15" thickBot="1" x14ac:dyDescent="0.4">
      <c r="A333" t="s">
        <v>14</v>
      </c>
      <c r="B333" s="36">
        <v>314</v>
      </c>
      <c r="C333" s="83" t="s">
        <v>272</v>
      </c>
      <c r="D333" s="41" t="s">
        <v>70</v>
      </c>
      <c r="E333" s="96">
        <v>60</v>
      </c>
      <c r="F333" s="45"/>
      <c r="G333" s="45">
        <f t="shared" si="13"/>
        <v>0</v>
      </c>
      <c r="H333" s="70" t="s">
        <v>78</v>
      </c>
      <c r="I333" s="41" t="s">
        <v>70</v>
      </c>
      <c r="J333" s="42">
        <v>60</v>
      </c>
      <c r="K333" s="42"/>
      <c r="L333" s="43">
        <f t="shared" si="12"/>
        <v>0</v>
      </c>
    </row>
    <row r="334" spans="1:12" x14ac:dyDescent="0.35">
      <c r="A334" t="s">
        <v>14</v>
      </c>
      <c r="B334" s="26">
        <v>315</v>
      </c>
      <c r="C334" s="83" t="s">
        <v>272</v>
      </c>
      <c r="D334" s="41" t="s">
        <v>70</v>
      </c>
      <c r="E334" s="96">
        <v>155</v>
      </c>
      <c r="F334" s="45"/>
      <c r="G334" s="45">
        <f t="shared" si="13"/>
        <v>0</v>
      </c>
      <c r="H334" s="70" t="s">
        <v>79</v>
      </c>
      <c r="I334" s="41" t="s">
        <v>70</v>
      </c>
      <c r="J334" s="42">
        <v>155</v>
      </c>
      <c r="K334" s="42"/>
      <c r="L334" s="43">
        <f t="shared" si="12"/>
        <v>0</v>
      </c>
    </row>
    <row r="335" spans="1:12" ht="15" thickBot="1" x14ac:dyDescent="0.4">
      <c r="A335" t="s">
        <v>14</v>
      </c>
      <c r="B335" s="36">
        <v>316</v>
      </c>
      <c r="C335" s="83" t="s">
        <v>272</v>
      </c>
      <c r="D335" s="41" t="s">
        <v>70</v>
      </c>
      <c r="E335" s="96">
        <v>500</v>
      </c>
      <c r="F335" s="45"/>
      <c r="G335" s="45">
        <f t="shared" si="13"/>
        <v>0</v>
      </c>
      <c r="H335" s="70" t="s">
        <v>82</v>
      </c>
      <c r="I335" s="41" t="s">
        <v>70</v>
      </c>
      <c r="J335" s="42">
        <v>500</v>
      </c>
      <c r="K335" s="42"/>
      <c r="L335" s="43">
        <f t="shared" si="12"/>
        <v>0</v>
      </c>
    </row>
    <row r="336" spans="1:12" x14ac:dyDescent="0.35">
      <c r="A336" t="s">
        <v>14</v>
      </c>
      <c r="B336" s="26">
        <v>317</v>
      </c>
      <c r="C336" s="83" t="s">
        <v>272</v>
      </c>
      <c r="D336" s="41" t="s">
        <v>70</v>
      </c>
      <c r="E336" s="96">
        <v>215</v>
      </c>
      <c r="F336" s="45"/>
      <c r="G336" s="45">
        <f t="shared" si="13"/>
        <v>0</v>
      </c>
      <c r="H336" s="70" t="s">
        <v>83</v>
      </c>
      <c r="I336" s="41" t="s">
        <v>70</v>
      </c>
      <c r="J336" s="42">
        <v>215</v>
      </c>
      <c r="K336" s="42"/>
      <c r="L336" s="43">
        <f t="shared" si="12"/>
        <v>0</v>
      </c>
    </row>
    <row r="337" spans="1:12" ht="20.5" thickBot="1" x14ac:dyDescent="0.4">
      <c r="A337" t="s">
        <v>14</v>
      </c>
      <c r="B337" s="36">
        <v>318</v>
      </c>
      <c r="C337" s="90" t="s">
        <v>87</v>
      </c>
      <c r="D337" s="91" t="s">
        <v>70</v>
      </c>
      <c r="E337" s="93">
        <v>145</v>
      </c>
      <c r="F337" s="93"/>
      <c r="G337" s="93">
        <f t="shared" si="13"/>
        <v>0</v>
      </c>
      <c r="H337" s="94" t="s">
        <v>88</v>
      </c>
      <c r="I337" s="91" t="s">
        <v>70</v>
      </c>
      <c r="J337" s="93">
        <v>145</v>
      </c>
      <c r="K337" s="93"/>
      <c r="L337" s="95">
        <f t="shared" si="12"/>
        <v>0</v>
      </c>
    </row>
    <row r="338" spans="1:12" ht="20" x14ac:dyDescent="0.35">
      <c r="A338" t="s">
        <v>14</v>
      </c>
      <c r="B338" s="26">
        <v>319</v>
      </c>
      <c r="C338" s="90" t="s">
        <v>87</v>
      </c>
      <c r="D338" s="91" t="s">
        <v>70</v>
      </c>
      <c r="E338" s="93">
        <v>255</v>
      </c>
      <c r="F338" s="93"/>
      <c r="G338" s="93">
        <f t="shared" si="13"/>
        <v>0</v>
      </c>
      <c r="H338" s="94" t="s">
        <v>89</v>
      </c>
      <c r="I338" s="91" t="s">
        <v>70</v>
      </c>
      <c r="J338" s="93">
        <v>255</v>
      </c>
      <c r="K338" s="93"/>
      <c r="L338" s="95">
        <f t="shared" si="12"/>
        <v>0</v>
      </c>
    </row>
    <row r="339" spans="1:12" ht="20.5" thickBot="1" x14ac:dyDescent="0.4">
      <c r="A339" t="s">
        <v>14</v>
      </c>
      <c r="B339" s="36">
        <v>320</v>
      </c>
      <c r="C339" s="90" t="s">
        <v>87</v>
      </c>
      <c r="D339" s="91" t="s">
        <v>70</v>
      </c>
      <c r="E339" s="93">
        <v>50</v>
      </c>
      <c r="F339" s="93"/>
      <c r="G339" s="93">
        <f t="shared" si="13"/>
        <v>0</v>
      </c>
      <c r="H339" s="94" t="s">
        <v>90</v>
      </c>
      <c r="I339" s="91" t="s">
        <v>70</v>
      </c>
      <c r="J339" s="93">
        <v>50</v>
      </c>
      <c r="K339" s="93"/>
      <c r="L339" s="95">
        <f t="shared" si="12"/>
        <v>0</v>
      </c>
    </row>
    <row r="340" spans="1:12" ht="20" x14ac:dyDescent="0.35">
      <c r="A340" t="s">
        <v>14</v>
      </c>
      <c r="B340" s="26">
        <v>321</v>
      </c>
      <c r="C340" s="90" t="s">
        <v>87</v>
      </c>
      <c r="D340" s="91" t="s">
        <v>70</v>
      </c>
      <c r="E340" s="93">
        <v>35</v>
      </c>
      <c r="F340" s="93"/>
      <c r="G340" s="93">
        <f t="shared" si="13"/>
        <v>0</v>
      </c>
      <c r="H340" s="94" t="s">
        <v>91</v>
      </c>
      <c r="I340" s="91" t="s">
        <v>70</v>
      </c>
      <c r="J340" s="93">
        <v>45</v>
      </c>
      <c r="K340" s="93"/>
      <c r="L340" s="95">
        <f t="shared" si="12"/>
        <v>0</v>
      </c>
    </row>
    <row r="341" spans="1:12" ht="20.5" thickBot="1" x14ac:dyDescent="0.4">
      <c r="A341" t="s">
        <v>14</v>
      </c>
      <c r="B341" s="36">
        <v>322</v>
      </c>
      <c r="C341" s="90" t="s">
        <v>87</v>
      </c>
      <c r="D341" s="91" t="s">
        <v>70</v>
      </c>
      <c r="E341" s="93">
        <v>95</v>
      </c>
      <c r="F341" s="93"/>
      <c r="G341" s="93">
        <f t="shared" si="13"/>
        <v>0</v>
      </c>
      <c r="H341" s="94" t="s">
        <v>202</v>
      </c>
      <c r="I341" s="91" t="s">
        <v>70</v>
      </c>
      <c r="J341" s="93">
        <v>95</v>
      </c>
      <c r="K341" s="93"/>
      <c r="L341" s="95">
        <f t="shared" si="12"/>
        <v>0</v>
      </c>
    </row>
    <row r="342" spans="1:12" ht="20" x14ac:dyDescent="0.35">
      <c r="A342" t="s">
        <v>14</v>
      </c>
      <c r="B342" s="26">
        <v>323</v>
      </c>
      <c r="C342" s="83"/>
      <c r="D342" s="41"/>
      <c r="E342" s="96"/>
      <c r="F342" s="45"/>
      <c r="G342" s="45"/>
      <c r="H342" s="70" t="s">
        <v>94</v>
      </c>
      <c r="I342" s="41" t="s">
        <v>16</v>
      </c>
      <c r="J342" s="42">
        <v>150</v>
      </c>
      <c r="K342" s="42"/>
      <c r="L342" s="43">
        <f t="shared" si="12"/>
        <v>0</v>
      </c>
    </row>
    <row r="343" spans="1:12" ht="20.5" thickBot="1" x14ac:dyDescent="0.4">
      <c r="A343" t="s">
        <v>14</v>
      </c>
      <c r="B343" s="36">
        <v>324</v>
      </c>
      <c r="C343" s="83"/>
      <c r="D343" s="41"/>
      <c r="E343" s="96"/>
      <c r="F343" s="45"/>
      <c r="G343" s="45"/>
      <c r="H343" s="70" t="s">
        <v>95</v>
      </c>
      <c r="I343" s="41" t="s">
        <v>16</v>
      </c>
      <c r="J343" s="42">
        <v>250</v>
      </c>
      <c r="K343" s="42"/>
      <c r="L343" s="43">
        <f t="shared" si="12"/>
        <v>0</v>
      </c>
    </row>
    <row r="344" spans="1:12" ht="20" x14ac:dyDescent="0.35">
      <c r="A344" t="s">
        <v>14</v>
      </c>
      <c r="B344" s="26">
        <v>325</v>
      </c>
      <c r="C344" s="83"/>
      <c r="D344" s="41"/>
      <c r="E344" s="96"/>
      <c r="F344" s="45"/>
      <c r="G344" s="45"/>
      <c r="H344" s="70" t="s">
        <v>96</v>
      </c>
      <c r="I344" s="41" t="s">
        <v>16</v>
      </c>
      <c r="J344" s="42">
        <v>150</v>
      </c>
      <c r="K344" s="42"/>
      <c r="L344" s="43">
        <f t="shared" si="12"/>
        <v>0</v>
      </c>
    </row>
    <row r="345" spans="1:12" ht="20.5" thickBot="1" x14ac:dyDescent="0.4">
      <c r="A345" t="s">
        <v>14</v>
      </c>
      <c r="B345" s="36">
        <v>326</v>
      </c>
      <c r="C345" s="83"/>
      <c r="D345" s="41"/>
      <c r="E345" s="96"/>
      <c r="F345" s="45"/>
      <c r="G345" s="45"/>
      <c r="H345" s="70" t="s">
        <v>97</v>
      </c>
      <c r="I345" s="41" t="s">
        <v>16</v>
      </c>
      <c r="J345" s="42">
        <v>35</v>
      </c>
      <c r="K345" s="42"/>
      <c r="L345" s="43">
        <f t="shared" si="12"/>
        <v>0</v>
      </c>
    </row>
    <row r="346" spans="1:12" ht="20" x14ac:dyDescent="0.35">
      <c r="A346" t="s">
        <v>14</v>
      </c>
      <c r="B346" s="26">
        <v>327</v>
      </c>
      <c r="C346" s="83" t="s">
        <v>300</v>
      </c>
      <c r="D346" s="41" t="s">
        <v>70</v>
      </c>
      <c r="E346" s="42">
        <v>9</v>
      </c>
      <c r="F346" s="85"/>
      <c r="G346" s="45">
        <f>F346*E346</f>
        <v>0</v>
      </c>
      <c r="H346" s="70" t="s">
        <v>301</v>
      </c>
      <c r="I346" s="41" t="s">
        <v>70</v>
      </c>
      <c r="J346" s="42">
        <v>9</v>
      </c>
      <c r="K346" s="42"/>
      <c r="L346" s="43">
        <f t="shared" si="12"/>
        <v>0</v>
      </c>
    </row>
    <row r="347" spans="1:12" ht="15" thickBot="1" x14ac:dyDescent="0.4">
      <c r="A347" t="s">
        <v>14</v>
      </c>
      <c r="B347" s="36">
        <v>328</v>
      </c>
      <c r="C347" s="83"/>
      <c r="D347" s="41"/>
      <c r="E347" s="42"/>
      <c r="F347" s="45"/>
      <c r="G347" s="45"/>
      <c r="H347" s="70" t="s">
        <v>101</v>
      </c>
      <c r="I347" s="41" t="s">
        <v>102</v>
      </c>
      <c r="J347" s="42">
        <v>1</v>
      </c>
      <c r="K347" s="42"/>
      <c r="L347" s="43">
        <f t="shared" si="12"/>
        <v>0</v>
      </c>
    </row>
    <row r="348" spans="1:12" ht="35" customHeight="1" x14ac:dyDescent="0.35">
      <c r="A348" t="s">
        <v>14</v>
      </c>
      <c r="B348" s="26">
        <v>329</v>
      </c>
      <c r="C348" s="83" t="s">
        <v>128</v>
      </c>
      <c r="D348" s="41" t="s">
        <v>16</v>
      </c>
      <c r="E348" s="96">
        <v>13</v>
      </c>
      <c r="F348" s="45"/>
      <c r="G348" s="45">
        <f t="shared" ref="G348:G354" si="14">F348*E348</f>
        <v>0</v>
      </c>
      <c r="H348" s="70" t="s">
        <v>129</v>
      </c>
      <c r="I348" s="41" t="s">
        <v>16</v>
      </c>
      <c r="J348" s="42">
        <v>13</v>
      </c>
      <c r="K348" s="42"/>
      <c r="L348" s="43">
        <f t="shared" si="12"/>
        <v>0</v>
      </c>
    </row>
    <row r="349" spans="1:12" ht="35" customHeight="1" thickBot="1" x14ac:dyDescent="0.4">
      <c r="A349" t="s">
        <v>14</v>
      </c>
      <c r="B349" s="36">
        <v>330</v>
      </c>
      <c r="C349" s="83" t="s">
        <v>128</v>
      </c>
      <c r="D349" s="41" t="s">
        <v>16</v>
      </c>
      <c r="E349" s="96">
        <v>2</v>
      </c>
      <c r="F349" s="45"/>
      <c r="G349" s="45">
        <f t="shared" si="14"/>
        <v>0</v>
      </c>
      <c r="H349" s="70" t="s">
        <v>212</v>
      </c>
      <c r="I349" s="41" t="s">
        <v>16</v>
      </c>
      <c r="J349" s="42">
        <v>2</v>
      </c>
      <c r="K349" s="42"/>
      <c r="L349" s="43">
        <f t="shared" si="12"/>
        <v>0</v>
      </c>
    </row>
    <row r="350" spans="1:12" ht="46.75" customHeight="1" x14ac:dyDescent="0.35">
      <c r="A350" t="s">
        <v>14</v>
      </c>
      <c r="B350" s="26">
        <v>331</v>
      </c>
      <c r="C350" s="83" t="s">
        <v>134</v>
      </c>
      <c r="D350" s="41" t="s">
        <v>16</v>
      </c>
      <c r="E350" s="96">
        <v>108</v>
      </c>
      <c r="F350" s="45"/>
      <c r="G350" s="45">
        <f t="shared" si="14"/>
        <v>0</v>
      </c>
      <c r="H350" s="70" t="s">
        <v>135</v>
      </c>
      <c r="I350" s="41" t="s">
        <v>16</v>
      </c>
      <c r="J350" s="42">
        <v>113</v>
      </c>
      <c r="K350" s="42"/>
      <c r="L350" s="43">
        <f t="shared" si="12"/>
        <v>0</v>
      </c>
    </row>
    <row r="351" spans="1:12" ht="40.5" thickBot="1" x14ac:dyDescent="0.4">
      <c r="A351" t="s">
        <v>14</v>
      </c>
      <c r="B351" s="36">
        <v>332</v>
      </c>
      <c r="C351" s="83" t="s">
        <v>134</v>
      </c>
      <c r="D351" s="41" t="s">
        <v>16</v>
      </c>
      <c r="E351" s="96">
        <v>20</v>
      </c>
      <c r="F351" s="45"/>
      <c r="G351" s="45">
        <f t="shared" si="14"/>
        <v>0</v>
      </c>
      <c r="H351" s="70" t="s">
        <v>302</v>
      </c>
      <c r="I351" s="41" t="s">
        <v>16</v>
      </c>
      <c r="J351" s="42">
        <v>20</v>
      </c>
      <c r="K351" s="42"/>
      <c r="L351" s="43">
        <f t="shared" si="12"/>
        <v>0</v>
      </c>
    </row>
    <row r="352" spans="1:12" ht="35.4" customHeight="1" x14ac:dyDescent="0.35">
      <c r="A352" t="s">
        <v>14</v>
      </c>
      <c r="B352" s="26">
        <v>333</v>
      </c>
      <c r="C352" s="97" t="s">
        <v>303</v>
      </c>
      <c r="D352" s="88"/>
      <c r="E352" s="88" t="s">
        <v>16</v>
      </c>
      <c r="F352" s="85"/>
      <c r="G352" s="85">
        <v>100</v>
      </c>
      <c r="H352" s="87" t="s">
        <v>226</v>
      </c>
      <c r="I352" s="88" t="s">
        <v>16</v>
      </c>
      <c r="J352" s="85">
        <v>17</v>
      </c>
      <c r="K352" s="85"/>
      <c r="L352" s="89">
        <f t="shared" si="12"/>
        <v>0</v>
      </c>
    </row>
    <row r="353" spans="1:12" ht="35.4" customHeight="1" x14ac:dyDescent="0.35">
      <c r="A353" t="s">
        <v>14</v>
      </c>
      <c r="B353" s="113"/>
      <c r="C353" s="97"/>
      <c r="D353" s="88"/>
      <c r="E353" s="88" t="s">
        <v>16</v>
      </c>
      <c r="F353" s="85"/>
      <c r="G353" s="85">
        <v>100</v>
      </c>
      <c r="H353" s="87" t="s">
        <v>226</v>
      </c>
      <c r="I353" s="88" t="s">
        <v>16</v>
      </c>
      <c r="J353" s="85">
        <v>28</v>
      </c>
      <c r="K353" s="85"/>
      <c r="L353" s="89">
        <f>K353*J353</f>
        <v>0</v>
      </c>
    </row>
    <row r="354" spans="1:12" ht="34.25" customHeight="1" thickBot="1" x14ac:dyDescent="0.4">
      <c r="A354" t="s">
        <v>14</v>
      </c>
      <c r="B354" s="36">
        <v>334</v>
      </c>
      <c r="C354" s="83" t="s">
        <v>215</v>
      </c>
      <c r="D354" s="41" t="s">
        <v>16</v>
      </c>
      <c r="E354" s="96">
        <v>1</v>
      </c>
      <c r="F354" s="45"/>
      <c r="G354" s="45">
        <f t="shared" si="14"/>
        <v>0</v>
      </c>
      <c r="H354" s="70" t="s">
        <v>304</v>
      </c>
      <c r="I354" s="41" t="s">
        <v>16</v>
      </c>
      <c r="J354" s="42">
        <v>1</v>
      </c>
      <c r="K354" s="42"/>
      <c r="L354" s="43">
        <f t="shared" si="12"/>
        <v>0</v>
      </c>
    </row>
    <row r="355" spans="1:12" x14ac:dyDescent="0.35">
      <c r="A355" t="s">
        <v>14</v>
      </c>
      <c r="B355" s="26">
        <v>335</v>
      </c>
      <c r="C355" s="83"/>
      <c r="D355" s="41"/>
      <c r="E355" s="96"/>
      <c r="F355" s="45"/>
      <c r="G355" s="45"/>
      <c r="H355" s="70" t="s">
        <v>305</v>
      </c>
      <c r="I355" s="41" t="s">
        <v>16</v>
      </c>
      <c r="J355" s="42">
        <v>1</v>
      </c>
      <c r="K355" s="42"/>
      <c r="L355" s="43">
        <f t="shared" si="12"/>
        <v>0</v>
      </c>
    </row>
    <row r="356" spans="1:12" ht="25.25" customHeight="1" thickBot="1" x14ac:dyDescent="0.4">
      <c r="A356" t="s">
        <v>14</v>
      </c>
      <c r="B356" s="36">
        <v>336</v>
      </c>
      <c r="C356" s="83" t="s">
        <v>215</v>
      </c>
      <c r="D356" s="41" t="s">
        <v>16</v>
      </c>
      <c r="E356" s="96">
        <v>1</v>
      </c>
      <c r="F356" s="45"/>
      <c r="G356" s="45">
        <f>F356*E356</f>
        <v>0</v>
      </c>
      <c r="H356" s="70" t="s">
        <v>306</v>
      </c>
      <c r="I356" s="41" t="s">
        <v>16</v>
      </c>
      <c r="J356" s="42">
        <v>1</v>
      </c>
      <c r="K356" s="42"/>
      <c r="L356" s="43">
        <f t="shared" si="12"/>
        <v>0</v>
      </c>
    </row>
    <row r="357" spans="1:12" x14ac:dyDescent="0.35">
      <c r="A357" t="s">
        <v>14</v>
      </c>
      <c r="B357" s="26">
        <v>337</v>
      </c>
      <c r="C357" s="83"/>
      <c r="D357" s="41"/>
      <c r="E357" s="96"/>
      <c r="F357" s="45"/>
      <c r="G357" s="45"/>
      <c r="H357" s="70" t="s">
        <v>307</v>
      </c>
      <c r="I357" s="41" t="s">
        <v>16</v>
      </c>
      <c r="J357" s="42">
        <v>1</v>
      </c>
      <c r="K357" s="42"/>
      <c r="L357" s="43">
        <f t="shared" si="12"/>
        <v>0</v>
      </c>
    </row>
    <row r="358" spans="1:12" ht="20.5" thickBot="1" x14ac:dyDescent="0.4">
      <c r="A358" t="s">
        <v>14</v>
      </c>
      <c r="B358" s="36">
        <v>338</v>
      </c>
      <c r="C358" s="83"/>
      <c r="D358" s="41"/>
      <c r="E358" s="96"/>
      <c r="F358" s="45"/>
      <c r="G358" s="45"/>
      <c r="H358" s="70" t="s">
        <v>308</v>
      </c>
      <c r="I358" s="41" t="s">
        <v>16</v>
      </c>
      <c r="J358" s="42">
        <v>1</v>
      </c>
      <c r="K358" s="42"/>
      <c r="L358" s="43">
        <f t="shared" si="12"/>
        <v>0</v>
      </c>
    </row>
    <row r="359" spans="1:12" x14ac:dyDescent="0.35">
      <c r="A359" t="s">
        <v>14</v>
      </c>
      <c r="B359" s="26">
        <v>339</v>
      </c>
      <c r="C359" s="83"/>
      <c r="D359" s="41"/>
      <c r="E359" s="96"/>
      <c r="F359" s="45"/>
      <c r="G359" s="45"/>
      <c r="H359" s="70" t="s">
        <v>309</v>
      </c>
      <c r="I359" s="41" t="s">
        <v>16</v>
      </c>
      <c r="J359" s="42">
        <v>1</v>
      </c>
      <c r="K359" s="42"/>
      <c r="L359" s="43">
        <f t="shared" si="12"/>
        <v>0</v>
      </c>
    </row>
    <row r="360" spans="1:12" ht="20" x14ac:dyDescent="0.35">
      <c r="A360" t="s">
        <v>14</v>
      </c>
      <c r="B360" s="36">
        <v>340</v>
      </c>
      <c r="C360" s="83"/>
      <c r="D360" s="41"/>
      <c r="E360" s="96"/>
      <c r="F360" s="45"/>
      <c r="G360" s="45"/>
      <c r="H360" s="70" t="s">
        <v>138</v>
      </c>
      <c r="I360" s="41" t="s">
        <v>16</v>
      </c>
      <c r="J360" s="85">
        <v>90</v>
      </c>
      <c r="K360" s="42"/>
      <c r="L360" s="43">
        <f t="shared" si="12"/>
        <v>0</v>
      </c>
    </row>
    <row r="361" spans="1:12" ht="20.5" thickBot="1" x14ac:dyDescent="0.4">
      <c r="A361" t="s">
        <v>14</v>
      </c>
      <c r="B361" s="113"/>
      <c r="C361" s="83"/>
      <c r="D361" s="41"/>
      <c r="E361" s="96"/>
      <c r="F361" s="45"/>
      <c r="G361" s="45"/>
      <c r="H361" s="70" t="s">
        <v>310</v>
      </c>
      <c r="I361" s="41" t="s">
        <v>16</v>
      </c>
      <c r="J361" s="85">
        <v>13</v>
      </c>
      <c r="K361" s="85"/>
      <c r="L361" s="89">
        <f t="shared" si="12"/>
        <v>0</v>
      </c>
    </row>
    <row r="362" spans="1:12" ht="20" x14ac:dyDescent="0.35">
      <c r="A362" t="s">
        <v>14</v>
      </c>
      <c r="B362" s="26">
        <v>341</v>
      </c>
      <c r="C362" s="83" t="s">
        <v>139</v>
      </c>
      <c r="D362" s="41" t="s">
        <v>16</v>
      </c>
      <c r="E362" s="96">
        <v>60</v>
      </c>
      <c r="F362" s="45"/>
      <c r="G362" s="45">
        <f>F362*E362</f>
        <v>0</v>
      </c>
      <c r="H362" s="70" t="s">
        <v>140</v>
      </c>
      <c r="I362" s="41" t="s">
        <v>16</v>
      </c>
      <c r="J362" s="42">
        <v>60</v>
      </c>
      <c r="K362" s="42"/>
      <c r="L362" s="43">
        <f t="shared" si="12"/>
        <v>0</v>
      </c>
    </row>
    <row r="363" spans="1:12" ht="20.5" thickBot="1" x14ac:dyDescent="0.4">
      <c r="A363" t="s">
        <v>14</v>
      </c>
      <c r="B363" s="36">
        <v>342</v>
      </c>
      <c r="C363" s="83"/>
      <c r="D363" s="41"/>
      <c r="E363" s="96"/>
      <c r="F363" s="45"/>
      <c r="G363" s="45"/>
      <c r="H363" s="70" t="s">
        <v>141</v>
      </c>
      <c r="I363" s="41" t="s">
        <v>16</v>
      </c>
      <c r="J363" s="42">
        <v>26</v>
      </c>
      <c r="K363" s="42"/>
      <c r="L363" s="43">
        <f t="shared" si="12"/>
        <v>0</v>
      </c>
    </row>
    <row r="364" spans="1:12" ht="20" x14ac:dyDescent="0.35">
      <c r="A364" t="s">
        <v>14</v>
      </c>
      <c r="B364" s="26">
        <v>343</v>
      </c>
      <c r="C364" s="83"/>
      <c r="D364" s="41"/>
      <c r="E364" s="96"/>
      <c r="F364" s="45"/>
      <c r="G364" s="45"/>
      <c r="H364" s="70" t="s">
        <v>142</v>
      </c>
      <c r="I364" s="41" t="s">
        <v>16</v>
      </c>
      <c r="J364" s="42">
        <v>7</v>
      </c>
      <c r="K364" s="42"/>
      <c r="L364" s="43">
        <f t="shared" si="12"/>
        <v>0</v>
      </c>
    </row>
    <row r="365" spans="1:12" ht="20" x14ac:dyDescent="0.35">
      <c r="A365" t="s">
        <v>14</v>
      </c>
      <c r="B365" s="36">
        <v>344</v>
      </c>
      <c r="C365" s="83"/>
      <c r="D365" s="41"/>
      <c r="E365" s="96"/>
      <c r="F365" s="45"/>
      <c r="G365" s="45"/>
      <c r="H365" s="70" t="s">
        <v>143</v>
      </c>
      <c r="I365" s="41" t="s">
        <v>16</v>
      </c>
      <c r="J365" s="42">
        <v>26</v>
      </c>
      <c r="K365" s="42"/>
      <c r="L365" s="43">
        <f t="shared" si="12"/>
        <v>0</v>
      </c>
    </row>
    <row r="366" spans="1:12" ht="20.5" thickBot="1" x14ac:dyDescent="0.4">
      <c r="A366" t="s">
        <v>14</v>
      </c>
      <c r="B366" s="113"/>
      <c r="C366" s="83"/>
      <c r="D366" s="41"/>
      <c r="E366" s="96"/>
      <c r="F366" s="45"/>
      <c r="G366" s="45"/>
      <c r="H366" s="70" t="s">
        <v>311</v>
      </c>
      <c r="I366" s="41" t="s">
        <v>16</v>
      </c>
      <c r="J366" s="42">
        <v>5</v>
      </c>
      <c r="K366" s="85"/>
      <c r="L366" s="89">
        <f t="shared" si="12"/>
        <v>0</v>
      </c>
    </row>
    <row r="367" spans="1:12" ht="30" x14ac:dyDescent="0.35">
      <c r="A367" t="s">
        <v>14</v>
      </c>
      <c r="B367" s="26">
        <v>345</v>
      </c>
      <c r="C367" s="83" t="s">
        <v>242</v>
      </c>
      <c r="D367" s="41" t="s">
        <v>16</v>
      </c>
      <c r="E367" s="96">
        <v>7</v>
      </c>
      <c r="F367" s="45"/>
      <c r="G367" s="45">
        <f>F367*E367</f>
        <v>0</v>
      </c>
      <c r="H367" s="70" t="s">
        <v>247</v>
      </c>
      <c r="I367" s="41" t="s">
        <v>16</v>
      </c>
      <c r="J367" s="42">
        <v>7</v>
      </c>
      <c r="K367" s="93"/>
      <c r="L367" s="43">
        <f t="shared" si="12"/>
        <v>0</v>
      </c>
    </row>
    <row r="368" spans="1:12" ht="30.5" thickBot="1" x14ac:dyDescent="0.4">
      <c r="A368" t="s">
        <v>14</v>
      </c>
      <c r="B368" s="36">
        <v>346</v>
      </c>
      <c r="C368" s="83" t="s">
        <v>242</v>
      </c>
      <c r="D368" s="41" t="s">
        <v>16</v>
      </c>
      <c r="E368" s="96">
        <v>14</v>
      </c>
      <c r="F368" s="45"/>
      <c r="G368" s="45">
        <f>F368*E368</f>
        <v>0</v>
      </c>
      <c r="H368" s="70" t="s">
        <v>248</v>
      </c>
      <c r="I368" s="41" t="s">
        <v>16</v>
      </c>
      <c r="J368" s="42">
        <v>14</v>
      </c>
      <c r="K368" s="93"/>
      <c r="L368" s="43">
        <f t="shared" si="12"/>
        <v>0</v>
      </c>
    </row>
    <row r="369" spans="1:12" ht="30" x14ac:dyDescent="0.35">
      <c r="A369" t="s">
        <v>14</v>
      </c>
      <c r="B369" s="26">
        <v>347</v>
      </c>
      <c r="C369" s="83" t="s">
        <v>242</v>
      </c>
      <c r="D369" s="41" t="s">
        <v>16</v>
      </c>
      <c r="E369" s="96">
        <v>1</v>
      </c>
      <c r="F369" s="45"/>
      <c r="G369" s="45">
        <f>F369*E369</f>
        <v>0</v>
      </c>
      <c r="H369" s="70" t="s">
        <v>249</v>
      </c>
      <c r="I369" s="41" t="s">
        <v>16</v>
      </c>
      <c r="J369" s="42">
        <v>1</v>
      </c>
      <c r="K369" s="93"/>
      <c r="L369" s="43">
        <f t="shared" si="12"/>
        <v>0</v>
      </c>
    </row>
    <row r="370" spans="1:12" ht="30.5" thickBot="1" x14ac:dyDescent="0.4">
      <c r="A370" t="s">
        <v>14</v>
      </c>
      <c r="B370" s="36">
        <v>348</v>
      </c>
      <c r="C370" s="83" t="s">
        <v>242</v>
      </c>
      <c r="D370" s="41" t="s">
        <v>16</v>
      </c>
      <c r="E370" s="96">
        <v>4</v>
      </c>
      <c r="F370" s="45"/>
      <c r="G370" s="45">
        <f>F370*E370</f>
        <v>0</v>
      </c>
      <c r="H370" s="70" t="s">
        <v>250</v>
      </c>
      <c r="I370" s="41" t="s">
        <v>16</v>
      </c>
      <c r="J370" s="42">
        <v>4</v>
      </c>
      <c r="K370" s="93"/>
      <c r="L370" s="43">
        <f t="shared" si="12"/>
        <v>0</v>
      </c>
    </row>
    <row r="371" spans="1:12" ht="30" x14ac:dyDescent="0.35">
      <c r="A371" t="s">
        <v>14</v>
      </c>
      <c r="B371" s="26">
        <v>349</v>
      </c>
      <c r="C371" s="83" t="s">
        <v>242</v>
      </c>
      <c r="D371" s="41" t="s">
        <v>16</v>
      </c>
      <c r="E371" s="96">
        <v>15</v>
      </c>
      <c r="F371" s="45"/>
      <c r="G371" s="45">
        <f>F371*E371</f>
        <v>0</v>
      </c>
      <c r="H371" s="70" t="s">
        <v>312</v>
      </c>
      <c r="I371" s="41" t="s">
        <v>16</v>
      </c>
      <c r="J371" s="42">
        <v>15</v>
      </c>
      <c r="K371" s="93"/>
      <c r="L371" s="43">
        <f t="shared" si="12"/>
        <v>0</v>
      </c>
    </row>
    <row r="372" spans="1:12" ht="20" x14ac:dyDescent="0.35">
      <c r="A372" t="s">
        <v>14</v>
      </c>
      <c r="B372" s="36">
        <v>350</v>
      </c>
      <c r="C372" s="83"/>
      <c r="D372" s="41"/>
      <c r="E372" s="96"/>
      <c r="F372" s="45"/>
      <c r="G372" s="45"/>
      <c r="H372" s="70" t="s">
        <v>313</v>
      </c>
      <c r="I372" s="41" t="s">
        <v>16</v>
      </c>
      <c r="J372" s="42">
        <v>15</v>
      </c>
      <c r="K372" s="93"/>
      <c r="L372" s="43">
        <f>K372*J372</f>
        <v>0</v>
      </c>
    </row>
    <row r="373" spans="1:12" ht="15" thickBot="1" x14ac:dyDescent="0.4">
      <c r="A373" t="s">
        <v>14</v>
      </c>
      <c r="B373" s="113"/>
      <c r="C373" s="97" t="s">
        <v>275</v>
      </c>
      <c r="D373" s="88" t="s">
        <v>18</v>
      </c>
      <c r="E373" s="85">
        <v>1</v>
      </c>
      <c r="F373" s="85"/>
      <c r="G373" s="85">
        <f>F373*E373</f>
        <v>0</v>
      </c>
      <c r="H373" s="70"/>
      <c r="I373" s="41"/>
      <c r="J373" s="42"/>
      <c r="K373" s="42"/>
      <c r="L373" s="43"/>
    </row>
    <row r="374" spans="1:12" x14ac:dyDescent="0.35">
      <c r="A374" t="s">
        <v>14</v>
      </c>
      <c r="B374" s="26">
        <v>351</v>
      </c>
      <c r="C374" s="97" t="s">
        <v>118</v>
      </c>
      <c r="D374" s="88" t="s">
        <v>119</v>
      </c>
      <c r="E374" s="85">
        <v>1</v>
      </c>
      <c r="F374" s="85"/>
      <c r="G374" s="85">
        <f>F374*E374</f>
        <v>0</v>
      </c>
      <c r="H374" s="70"/>
      <c r="I374" s="41"/>
      <c r="J374" s="42"/>
      <c r="K374" s="42"/>
      <c r="L374" s="43"/>
    </row>
    <row r="375" spans="1:12" ht="20.5" thickBot="1" x14ac:dyDescent="0.4">
      <c r="A375" t="s">
        <v>14</v>
      </c>
      <c r="B375" s="36">
        <v>352</v>
      </c>
      <c r="C375" s="83"/>
      <c r="D375" s="41"/>
      <c r="E375" s="45"/>
      <c r="F375" s="45"/>
      <c r="G375" s="45"/>
      <c r="H375" s="87" t="s">
        <v>151</v>
      </c>
      <c r="I375" s="88" t="s">
        <v>18</v>
      </c>
      <c r="J375" s="85">
        <v>1</v>
      </c>
      <c r="K375" s="85"/>
      <c r="L375" s="89">
        <f>K375*J375</f>
        <v>0</v>
      </c>
    </row>
    <row r="376" spans="1:12" ht="12.5" customHeight="1" thickBot="1" x14ac:dyDescent="0.4">
      <c r="B376" s="61"/>
      <c r="C376" s="98" t="s">
        <v>120</v>
      </c>
      <c r="D376" s="99"/>
      <c r="E376" s="99"/>
      <c r="F376" s="99"/>
      <c r="G376" s="100">
        <f>SUM(G309:G375)</f>
        <v>200</v>
      </c>
      <c r="H376" s="101" t="s">
        <v>120</v>
      </c>
      <c r="I376" s="102"/>
      <c r="J376" s="103"/>
      <c r="K376" s="104"/>
      <c r="L376" s="100">
        <f>SUM(L309:L375)</f>
        <v>0</v>
      </c>
    </row>
    <row r="377" spans="1:12" ht="15" thickBot="1" x14ac:dyDescent="0.4">
      <c r="B377" s="141"/>
      <c r="C377" s="142" t="s">
        <v>314</v>
      </c>
      <c r="D377" s="143"/>
      <c r="E377" s="143"/>
      <c r="F377" s="143"/>
      <c r="G377" s="144">
        <f>G376+G307+G182+G174+G139</f>
        <v>200</v>
      </c>
      <c r="H377" s="145" t="s">
        <v>314</v>
      </c>
      <c r="I377" s="146"/>
      <c r="J377" s="147"/>
      <c r="K377" s="148"/>
      <c r="L377" s="144">
        <f>L376+L307+L182+L174+L139</f>
        <v>0</v>
      </c>
    </row>
    <row r="378" spans="1:12" ht="15" thickBot="1" x14ac:dyDescent="0.4">
      <c r="B378" s="141"/>
      <c r="C378" s="142" t="s">
        <v>315</v>
      </c>
      <c r="D378" s="149"/>
      <c r="E378" s="149"/>
      <c r="F378" s="149"/>
      <c r="G378" s="149"/>
      <c r="H378" s="149"/>
      <c r="I378" s="149"/>
      <c r="J378" s="149"/>
      <c r="K378" s="150"/>
      <c r="L378" s="144">
        <f>G377+L377</f>
        <v>200</v>
      </c>
    </row>
    <row r="379" spans="1:12" ht="15" thickBot="1" x14ac:dyDescent="0.4">
      <c r="B379" s="151">
        <v>1</v>
      </c>
      <c r="C379" s="152" t="s">
        <v>316</v>
      </c>
      <c r="D379" s="153"/>
      <c r="E379" s="153"/>
      <c r="F379" s="153"/>
      <c r="G379" s="153"/>
      <c r="H379" s="154"/>
      <c r="I379" s="155" t="s">
        <v>317</v>
      </c>
      <c r="J379" s="156">
        <v>10</v>
      </c>
      <c r="K379" s="157"/>
      <c r="L379" s="158">
        <v>0</v>
      </c>
    </row>
    <row r="380" spans="1:12" ht="15" thickBot="1" x14ac:dyDescent="0.4">
      <c r="B380" s="141">
        <v>2</v>
      </c>
      <c r="C380" s="159" t="s">
        <v>318</v>
      </c>
      <c r="D380" s="160"/>
      <c r="E380" s="161"/>
      <c r="F380" s="161"/>
      <c r="G380" s="161"/>
      <c r="H380" s="162"/>
      <c r="I380" s="155" t="s">
        <v>319</v>
      </c>
      <c r="J380" s="156">
        <v>0</v>
      </c>
      <c r="K380" s="157"/>
      <c r="L380" s="158">
        <f>J380*K380</f>
        <v>0</v>
      </c>
    </row>
    <row r="381" spans="1:12" ht="15" thickBot="1" x14ac:dyDescent="0.4">
      <c r="B381" s="141">
        <v>3</v>
      </c>
      <c r="C381" s="152" t="s">
        <v>320</v>
      </c>
      <c r="D381" s="153"/>
      <c r="E381" s="153"/>
      <c r="F381" s="153"/>
      <c r="G381" s="153"/>
      <c r="H381" s="154"/>
      <c r="I381" s="155" t="s">
        <v>317</v>
      </c>
      <c r="J381" s="156">
        <v>0</v>
      </c>
      <c r="K381" s="157"/>
      <c r="L381" s="158">
        <v>0</v>
      </c>
    </row>
    <row r="382" spans="1:12" ht="15" thickBot="1" x14ac:dyDescent="0.4">
      <c r="B382" s="141"/>
      <c r="C382" s="142" t="s">
        <v>321</v>
      </c>
      <c r="D382" s="143"/>
      <c r="E382" s="143"/>
      <c r="F382" s="143"/>
      <c r="G382" s="143"/>
      <c r="H382" s="143"/>
      <c r="I382" s="143"/>
      <c r="J382" s="143"/>
      <c r="K382" s="163"/>
      <c r="L382" s="144">
        <f>SUM(L379:L381)</f>
        <v>0</v>
      </c>
    </row>
    <row r="383" spans="1:12" ht="15" thickBot="1" x14ac:dyDescent="0.4">
      <c r="B383" s="141"/>
      <c r="C383" s="142" t="s">
        <v>322</v>
      </c>
      <c r="D383" s="149"/>
      <c r="E383" s="149"/>
      <c r="F383" s="149"/>
      <c r="G383" s="149"/>
      <c r="H383" s="149"/>
      <c r="I383" s="149"/>
      <c r="J383" s="149"/>
      <c r="K383" s="150"/>
      <c r="L383" s="144">
        <f>SUM(L378+L382)</f>
        <v>200</v>
      </c>
    </row>
    <row r="384" spans="1:12" ht="15" thickBot="1" x14ac:dyDescent="0.4">
      <c r="B384" s="151"/>
      <c r="C384" s="164" t="s">
        <v>323</v>
      </c>
      <c r="D384" s="143"/>
      <c r="E384" s="143"/>
      <c r="F384" s="143"/>
      <c r="G384" s="143"/>
      <c r="H384" s="143"/>
      <c r="I384" s="143"/>
      <c r="J384" s="143"/>
      <c r="K384" s="163"/>
      <c r="L384" s="144">
        <v>0</v>
      </c>
    </row>
    <row r="385" spans="2:12" ht="15" thickBot="1" x14ac:dyDescent="0.4">
      <c r="B385" s="141"/>
      <c r="C385" s="142" t="s">
        <v>324</v>
      </c>
      <c r="D385" s="149"/>
      <c r="E385" s="149"/>
      <c r="F385" s="149"/>
      <c r="G385" s="149"/>
      <c r="H385" s="149"/>
      <c r="I385" s="149"/>
      <c r="J385" s="149"/>
      <c r="K385" s="150"/>
      <c r="L385" s="144">
        <f>SUM(L383:L384)</f>
        <v>200</v>
      </c>
    </row>
    <row r="386" spans="2:12" ht="15" thickBot="1" x14ac:dyDescent="0.4">
      <c r="B386" s="165"/>
      <c r="C386" s="166"/>
      <c r="D386" s="167"/>
      <c r="E386" s="168"/>
      <c r="F386" s="168"/>
      <c r="G386" s="169"/>
      <c r="H386" s="170"/>
      <c r="I386" s="171"/>
      <c r="J386" s="169"/>
      <c r="K386" s="172"/>
      <c r="L386" s="169"/>
    </row>
    <row r="387" spans="2:12" ht="15" thickBot="1" x14ac:dyDescent="0.4">
      <c r="B387" s="165"/>
      <c r="C387" s="173" t="s">
        <v>325</v>
      </c>
      <c r="D387" s="143"/>
      <c r="E387" s="143"/>
      <c r="F387" s="143"/>
      <c r="G387" s="174"/>
      <c r="H387" s="175">
        <f>SUM(L385)</f>
        <v>200</v>
      </c>
      <c r="I387" s="176"/>
      <c r="J387" s="177"/>
      <c r="K387" s="176"/>
      <c r="L387" s="177"/>
    </row>
    <row r="388" spans="2:12" x14ac:dyDescent="0.35">
      <c r="B388" s="8"/>
      <c r="C388" s="178"/>
      <c r="D388" s="179"/>
      <c r="E388" s="13"/>
      <c r="F388" s="13"/>
      <c r="G388" s="13"/>
      <c r="H388" s="180"/>
      <c r="I388" s="181"/>
      <c r="J388" s="182"/>
      <c r="K388" s="181"/>
      <c r="L388" s="182"/>
    </row>
    <row r="389" spans="2:12" x14ac:dyDescent="0.35">
      <c r="B389" s="8"/>
      <c r="C389" s="178"/>
      <c r="D389" s="179"/>
      <c r="E389" s="13"/>
      <c r="F389" s="13"/>
      <c r="G389" s="13"/>
      <c r="H389" s="180"/>
      <c r="I389" s="181"/>
      <c r="J389" s="182"/>
      <c r="K389" s="181"/>
      <c r="L389" s="182"/>
    </row>
    <row r="390" spans="2:12" x14ac:dyDescent="0.35">
      <c r="B390" s="8"/>
      <c r="C390" s="183" t="s">
        <v>326</v>
      </c>
      <c r="D390" s="184"/>
      <c r="E390" s="5"/>
      <c r="F390" s="5"/>
      <c r="G390" s="5"/>
      <c r="H390" s="185"/>
      <c r="I390" s="176"/>
      <c r="J390" s="177"/>
      <c r="K390" s="176"/>
      <c r="L390" s="177"/>
    </row>
    <row r="391" spans="2:12" x14ac:dyDescent="0.35">
      <c r="B391" s="8"/>
      <c r="C391" s="186" t="s">
        <v>327</v>
      </c>
      <c r="D391" s="187"/>
      <c r="E391" s="187"/>
      <c r="F391" s="187"/>
      <c r="G391" s="187"/>
      <c r="H391" s="187"/>
      <c r="I391" s="187"/>
      <c r="J391" s="187"/>
      <c r="K391" s="187"/>
      <c r="L391" s="187"/>
    </row>
    <row r="392" spans="2:12" ht="22" customHeight="1" x14ac:dyDescent="0.35">
      <c r="B392" s="8"/>
      <c r="C392" s="186" t="s">
        <v>328</v>
      </c>
      <c r="D392" s="187"/>
      <c r="E392" s="187"/>
      <c r="F392" s="187"/>
      <c r="G392" s="187"/>
      <c r="H392" s="187"/>
      <c r="I392" s="187"/>
      <c r="J392" s="187"/>
      <c r="K392" s="187"/>
      <c r="L392" s="187"/>
    </row>
    <row r="393" spans="2:12" x14ac:dyDescent="0.35">
      <c r="B393" s="8"/>
      <c r="C393" s="183"/>
      <c r="D393" s="188"/>
      <c r="E393" s="188"/>
      <c r="F393" s="188"/>
      <c r="G393" s="189"/>
      <c r="H393" s="190"/>
      <c r="I393" s="191"/>
      <c r="J393" s="192"/>
      <c r="K393" s="191"/>
      <c r="L393" s="193"/>
    </row>
    <row r="394" spans="2:12" x14ac:dyDescent="0.35">
      <c r="B394" s="8"/>
      <c r="C394" s="194" t="s">
        <v>329</v>
      </c>
      <c r="D394" s="195"/>
      <c r="E394" s="195"/>
      <c r="F394" s="195"/>
      <c r="G394" s="196"/>
      <c r="H394" s="194" t="s">
        <v>330</v>
      </c>
      <c r="I394" s="197"/>
      <c r="J394" s="198"/>
      <c r="K394" s="197"/>
      <c r="L394" s="199"/>
    </row>
    <row r="395" spans="2:12" x14ac:dyDescent="0.35">
      <c r="B395" s="8"/>
      <c r="C395" s="194" t="s">
        <v>331</v>
      </c>
      <c r="D395" s="200"/>
      <c r="E395" s="201"/>
      <c r="F395" s="201"/>
      <c r="G395" s="202"/>
      <c r="H395" s="194" t="s">
        <v>332</v>
      </c>
      <c r="I395" s="197"/>
      <c r="J395" s="198"/>
      <c r="K395" s="197"/>
      <c r="L395" s="198"/>
    </row>
    <row r="396" spans="2:12" x14ac:dyDescent="0.35">
      <c r="B396" s="8"/>
      <c r="C396" s="203" t="s">
        <v>333</v>
      </c>
      <c r="D396" s="200"/>
      <c r="E396" s="201"/>
      <c r="F396" s="201"/>
      <c r="G396" s="202"/>
      <c r="H396" s="203" t="s">
        <v>334</v>
      </c>
      <c r="I396" s="197"/>
      <c r="J396" s="198"/>
      <c r="K396" s="197"/>
      <c r="L396" s="198"/>
    </row>
    <row r="397" spans="2:12" x14ac:dyDescent="0.35">
      <c r="B397" s="8"/>
      <c r="C397" s="204" t="s">
        <v>335</v>
      </c>
      <c r="D397" s="205"/>
      <c r="E397" s="206"/>
      <c r="F397" s="206"/>
      <c r="G397" s="207"/>
      <c r="H397" s="208" t="s">
        <v>336</v>
      </c>
      <c r="I397" s="197"/>
      <c r="J397" s="197"/>
      <c r="K397" s="197"/>
      <c r="L397" s="197"/>
    </row>
    <row r="398" spans="2:12" x14ac:dyDescent="0.35">
      <c r="B398" s="8"/>
      <c r="C398" s="209"/>
      <c r="D398" s="210"/>
      <c r="E398" s="211"/>
      <c r="F398" s="211"/>
      <c r="G398" s="207"/>
      <c r="H398" s="209"/>
      <c r="I398" s="197"/>
      <c r="J398" s="197"/>
      <c r="K398" s="197"/>
      <c r="L398" s="197"/>
    </row>
  </sheetData>
  <mergeCells count="29">
    <mergeCell ref="C385:K385"/>
    <mergeCell ref="C387:G387"/>
    <mergeCell ref="C391:L391"/>
    <mergeCell ref="C392:L392"/>
    <mergeCell ref="D393:F393"/>
    <mergeCell ref="C378:K378"/>
    <mergeCell ref="C379:H379"/>
    <mergeCell ref="C381:H381"/>
    <mergeCell ref="C382:K382"/>
    <mergeCell ref="C383:K383"/>
    <mergeCell ref="C384:K384"/>
    <mergeCell ref="C182:F182"/>
    <mergeCell ref="C183:L183"/>
    <mergeCell ref="C307:F307"/>
    <mergeCell ref="C308:L308"/>
    <mergeCell ref="C376:F376"/>
    <mergeCell ref="C377:F377"/>
    <mergeCell ref="C21:F21"/>
    <mergeCell ref="C22:L22"/>
    <mergeCell ref="C139:F139"/>
    <mergeCell ref="C140:L140"/>
    <mergeCell ref="C174:F174"/>
    <mergeCell ref="C175:L175"/>
    <mergeCell ref="G3:L7"/>
    <mergeCell ref="I8:L8"/>
    <mergeCell ref="C9:L9"/>
    <mergeCell ref="C11:L11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</dc:creator>
  <cp:lastModifiedBy>Vika</cp:lastModifiedBy>
  <dcterms:created xsi:type="dcterms:W3CDTF">2015-06-05T18:19:34Z</dcterms:created>
  <dcterms:modified xsi:type="dcterms:W3CDTF">2026-07-02T10:45:48Z</dcterms:modified>
</cp:coreProperties>
</file>