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DL\Desktop\"/>
    </mc:Choice>
  </mc:AlternateContent>
  <xr:revisionPtr revIDLastSave="0" documentId="8_{0273A293-3FEC-48A4-82A8-84ED482F177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2" i="1" l="1"/>
  <c r="L41" i="1"/>
  <c r="G41" i="1"/>
  <c r="E41" i="1"/>
  <c r="L49" i="1"/>
  <c r="G48" i="1"/>
  <c r="G47" i="1"/>
  <c r="E46" i="1"/>
  <c r="G46" i="1" s="1"/>
  <c r="L10" i="1"/>
  <c r="L9" i="1"/>
  <c r="G45" i="1"/>
  <c r="G49" i="1" s="1"/>
  <c r="L40" i="1"/>
  <c r="L36" i="1"/>
  <c r="L39" i="1"/>
  <c r="L38" i="1"/>
  <c r="L37" i="1"/>
  <c r="G37" i="1"/>
  <c r="G36" i="1"/>
  <c r="G35" i="1"/>
  <c r="L31" i="1"/>
  <c r="L33" i="1"/>
  <c r="L34" i="1"/>
  <c r="K30" i="1"/>
  <c r="L30" i="1" s="1"/>
  <c r="G30" i="1"/>
  <c r="L29" i="1"/>
  <c r="L28" i="1"/>
  <c r="L25" i="1"/>
  <c r="L26" i="1"/>
  <c r="L27" i="1"/>
  <c r="L24" i="1"/>
  <c r="L22" i="1"/>
  <c r="L23" i="1"/>
  <c r="G23" i="1"/>
  <c r="L21" i="1" l="1"/>
  <c r="L19" i="1"/>
  <c r="J20" i="1"/>
  <c r="L20" i="1" s="1"/>
  <c r="J17" i="1"/>
  <c r="L17" i="1" s="1"/>
  <c r="L18" i="1"/>
  <c r="J16" i="1"/>
  <c r="L16" i="1" s="1"/>
  <c r="G16" i="1"/>
  <c r="J15" i="1"/>
  <c r="L15" i="1" s="1"/>
  <c r="L14" i="1"/>
  <c r="J13" i="1"/>
  <c r="L13" i="1" s="1"/>
  <c r="L43" i="1" s="1"/>
  <c r="G13" i="1"/>
  <c r="G43" i="1" s="1"/>
  <c r="L11" i="1" l="1"/>
  <c r="L51" i="1" s="1"/>
  <c r="G10" i="1"/>
  <c r="G9" i="1"/>
  <c r="G8" i="1"/>
  <c r="G11" i="1" s="1"/>
  <c r="G51" i="1" s="1"/>
</calcChain>
</file>

<file path=xl/sharedStrings.xml><?xml version="1.0" encoding="utf-8"?>
<sst xmlns="http://schemas.openxmlformats.org/spreadsheetml/2006/main" count="115" uniqueCount="69">
  <si>
    <t>№</t>
  </si>
  <si>
    <t>Найменування</t>
  </si>
  <si>
    <t>Одн. Вим.</t>
  </si>
  <si>
    <t>Кіл-ть</t>
  </si>
  <si>
    <t>Ціна, грн</t>
  </si>
  <si>
    <t>Всього, грн</t>
  </si>
  <si>
    <t>Роботи</t>
  </si>
  <si>
    <t>Матеріали</t>
  </si>
  <si>
    <t>м.п</t>
  </si>
  <si>
    <t>м2</t>
  </si>
  <si>
    <t>кг.</t>
  </si>
  <si>
    <t>л.</t>
  </si>
  <si>
    <t>шт.</t>
  </si>
  <si>
    <t>посл.</t>
  </si>
  <si>
    <t>Всього робіт:</t>
  </si>
  <si>
    <t>Всього матеріалів:</t>
  </si>
  <si>
    <t>Доставка матеріалів</t>
  </si>
  <si>
    <t>люд/год.</t>
  </si>
  <si>
    <t>Земляні роботи</t>
  </si>
  <si>
    <t>Планування плями забудови</t>
  </si>
  <si>
    <t>Розбивка осей, організація робіт</t>
  </si>
  <si>
    <t>Розробка траншей під ростверк та підготовку</t>
  </si>
  <si>
    <t>м3</t>
  </si>
  <si>
    <t>Плівка ПЄ 120мкм</t>
  </si>
  <si>
    <t>Ніж канцелярний</t>
  </si>
  <si>
    <t>Влаштування бетонної підготовки 100мм</t>
  </si>
  <si>
    <t>Бетон класу В10 - В15</t>
  </si>
  <si>
    <t xml:space="preserve">Влаштування опалубки верхнього шару </t>
  </si>
  <si>
    <t>Дошка 150х30мм</t>
  </si>
  <si>
    <t xml:space="preserve">Саморізи по дереву </t>
  </si>
  <si>
    <t>Гайка М10</t>
  </si>
  <si>
    <t>Шайба М10</t>
  </si>
  <si>
    <t>Шпилька М10х1000</t>
  </si>
  <si>
    <t>Гвоздь 50</t>
  </si>
  <si>
    <t>Бетон  C20/25 F200 W6 П4</t>
  </si>
  <si>
    <t>Влаштуванян ростверку</t>
  </si>
  <si>
    <t>Арматура  ф 8мм А500С</t>
  </si>
  <si>
    <t>Арматура  ф 10мм А500С</t>
  </si>
  <si>
    <t>Арматура  ф 12мм А500С</t>
  </si>
  <si>
    <t>Арматура  ф 20мм А500С</t>
  </si>
  <si>
    <t>Дріт вязальний</t>
  </si>
  <si>
    <t>Крючок вязальний</t>
  </si>
  <si>
    <t>Прокладання/гільзування мереж ф110</t>
  </si>
  <si>
    <t>Труба ПВХ/НПВХ Ø110 для гільз</t>
  </si>
  <si>
    <t>Труба ПВХ/НПВХ Ø50 для гільз</t>
  </si>
  <si>
    <t>Монтажна піна / герметик / ущільнювач</t>
  </si>
  <si>
    <t>Кріплення, дріт, хомути, скотч для фіксації</t>
  </si>
  <si>
    <t>Виготовлення закладних деталей зі сталі</t>
  </si>
  <si>
    <t>комплект</t>
  </si>
  <si>
    <t>Антикорозійне ґрунтування закладних</t>
  </si>
  <si>
    <t>Монтаж та виставлення закладних по осях</t>
  </si>
  <si>
    <t>Листова сталь (товщина згідно креслення Зд1–Зд3).</t>
  </si>
  <si>
    <t>Анкерні стержні/арматура.</t>
  </si>
  <si>
    <t>Ґрунтовка ГФ-021.</t>
  </si>
  <si>
    <t>Грунт фарба 3 в 1</t>
  </si>
  <si>
    <t>Електроди</t>
  </si>
  <si>
    <t>ІНШЕ</t>
  </si>
  <si>
    <t>Оренда пневмотрамбівки</t>
  </si>
  <si>
    <t>дні</t>
  </si>
  <si>
    <t>Шнур</t>
  </si>
  <si>
    <t xml:space="preserve">Лопата </t>
  </si>
  <si>
    <t>Вивантаження/завантаження/подача матеріалів, приладів</t>
  </si>
  <si>
    <t>Оренда Вагончика</t>
  </si>
  <si>
    <t>міс.</t>
  </si>
  <si>
    <t>БУДИНОК</t>
  </si>
  <si>
    <t xml:space="preserve">Влаштування роствірку </t>
  </si>
  <si>
    <t xml:space="preserve">Влаштування бітумної гідроізолцяії </t>
  </si>
  <si>
    <t>Бітумно каучукова гідроізоляція</t>
  </si>
  <si>
    <t>Макловиця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</si>
</sst>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Carli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vertical="center"/>
    </xf>
    <xf numFmtId="4" fontId="1" fillId="2" borderId="0" xfId="0" applyNumberFormat="1" applyFont="1" applyFill="1"/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left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left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vertical="center"/>
    </xf>
    <xf numFmtId="4" fontId="1" fillId="2" borderId="8" xfId="0" applyNumberFormat="1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>
      <alignment vertical="center"/>
    </xf>
    <xf numFmtId="4" fontId="4" fillId="3" borderId="10" xfId="0" applyNumberFormat="1" applyFont="1" applyFill="1" applyBorder="1" applyAlignment="1">
      <alignment vertical="center"/>
    </xf>
    <xf numFmtId="4" fontId="4" fillId="3" borderId="11" xfId="0" applyNumberFormat="1" applyFont="1" applyFill="1" applyBorder="1" applyAlignment="1">
      <alignment vertical="center"/>
    </xf>
    <xf numFmtId="4" fontId="1" fillId="2" borderId="8" xfId="0" applyNumberFormat="1" applyFont="1" applyFill="1" applyBorder="1" applyAlignment="1">
      <alignment horizontal="left" vertical="center" wrapText="1"/>
    </xf>
    <xf numFmtId="4" fontId="5" fillId="4" borderId="8" xfId="0" applyNumberFormat="1" applyFont="1" applyFill="1" applyBorder="1" applyAlignment="1">
      <alignment horizontal="left" vertical="center" wrapText="1"/>
    </xf>
    <xf numFmtId="4" fontId="5" fillId="4" borderId="8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right" vertical="center" wrapText="1"/>
    </xf>
    <xf numFmtId="4" fontId="3" fillId="5" borderId="8" xfId="0" applyNumberFormat="1" applyFont="1" applyFill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right" vertical="center"/>
    </xf>
    <xf numFmtId="4" fontId="7" fillId="4" borderId="8" xfId="0" applyNumberFormat="1" applyFont="1" applyFill="1" applyBorder="1" applyAlignment="1">
      <alignment horizontal="center" vertical="center"/>
    </xf>
  </cellXfs>
  <cellStyles count="2">
    <cellStyle name="Normal" xfId="1" xr:uid="{77E80072-C0DD-4B25-B213-A7419D4C3083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74"/>
  <sheetViews>
    <sheetView tabSelected="1" topLeftCell="A31" zoomScale="85" zoomScaleNormal="85" workbookViewId="0">
      <selection activeCell="C44" sqref="C44"/>
    </sheetView>
  </sheetViews>
  <sheetFormatPr defaultRowHeight="15.6"/>
  <cols>
    <col min="1" max="1" width="13" style="5" bestFit="1" customWidth="1"/>
    <col min="2" max="2" width="3.6640625" style="1" customWidth="1"/>
    <col min="3" max="3" width="56.5546875" style="2" customWidth="1"/>
    <col min="4" max="4" width="11.109375" style="3" customWidth="1"/>
    <col min="5" max="5" width="16.6640625" style="3" customWidth="1"/>
    <col min="6" max="6" width="13.88671875" style="3" customWidth="1"/>
    <col min="7" max="7" width="18.21875" style="3" bestFit="1" customWidth="1"/>
    <col min="8" max="8" width="46.5546875" style="4" customWidth="1"/>
    <col min="9" max="9" width="10.44140625" style="3" customWidth="1"/>
    <col min="10" max="10" width="11.6640625" style="3" bestFit="1" customWidth="1"/>
    <col min="11" max="11" width="13" style="3" bestFit="1" customWidth="1"/>
    <col min="12" max="12" width="16.33203125" style="3" bestFit="1" customWidth="1"/>
    <col min="13" max="236" width="8.88671875" style="5"/>
    <col min="237" max="237" width="3.6640625" style="5" customWidth="1"/>
    <col min="238" max="238" width="55.6640625" style="5" customWidth="1"/>
    <col min="239" max="239" width="7.33203125" style="5" customWidth="1"/>
    <col min="240" max="240" width="9.6640625" style="5" customWidth="1"/>
    <col min="241" max="241" width="14.5546875" style="5" bestFit="1" customWidth="1"/>
    <col min="242" max="242" width="11.6640625" style="5" customWidth="1"/>
    <col min="243" max="243" width="47.109375" style="5" bestFit="1" customWidth="1"/>
    <col min="244" max="244" width="10.44140625" style="5" customWidth="1"/>
    <col min="245" max="246" width="8.88671875" style="5"/>
    <col min="247" max="247" width="13.33203125" style="5" bestFit="1" customWidth="1"/>
    <col min="248" max="492" width="8.88671875" style="5"/>
    <col min="493" max="493" width="3.6640625" style="5" customWidth="1"/>
    <col min="494" max="494" width="55.6640625" style="5" customWidth="1"/>
    <col min="495" max="495" width="7.33203125" style="5" customWidth="1"/>
    <col min="496" max="496" width="9.6640625" style="5" customWidth="1"/>
    <col min="497" max="497" width="14.5546875" style="5" bestFit="1" customWidth="1"/>
    <col min="498" max="498" width="11.6640625" style="5" customWidth="1"/>
    <col min="499" max="499" width="47.109375" style="5" bestFit="1" customWidth="1"/>
    <col min="500" max="500" width="10.44140625" style="5" customWidth="1"/>
    <col min="501" max="502" width="8.88671875" style="5"/>
    <col min="503" max="503" width="13.33203125" style="5" bestFit="1" customWidth="1"/>
    <col min="504" max="748" width="8.88671875" style="5"/>
    <col min="749" max="749" width="3.6640625" style="5" customWidth="1"/>
    <col min="750" max="750" width="55.6640625" style="5" customWidth="1"/>
    <col min="751" max="751" width="7.33203125" style="5" customWidth="1"/>
    <col min="752" max="752" width="9.6640625" style="5" customWidth="1"/>
    <col min="753" max="753" width="14.5546875" style="5" bestFit="1" customWidth="1"/>
    <col min="754" max="754" width="11.6640625" style="5" customWidth="1"/>
    <col min="755" max="755" width="47.109375" style="5" bestFit="1" customWidth="1"/>
    <col min="756" max="756" width="10.44140625" style="5" customWidth="1"/>
    <col min="757" max="758" width="8.88671875" style="5"/>
    <col min="759" max="759" width="13.33203125" style="5" bestFit="1" customWidth="1"/>
    <col min="760" max="1004" width="8.88671875" style="5"/>
    <col min="1005" max="1005" width="3.6640625" style="5" customWidth="1"/>
    <col min="1006" max="1006" width="55.6640625" style="5" customWidth="1"/>
    <col min="1007" max="1007" width="7.33203125" style="5" customWidth="1"/>
    <col min="1008" max="1008" width="9.6640625" style="5" customWidth="1"/>
    <col min="1009" max="1009" width="14.5546875" style="5" bestFit="1" customWidth="1"/>
    <col min="1010" max="1010" width="11.6640625" style="5" customWidth="1"/>
    <col min="1011" max="1011" width="47.109375" style="5" bestFit="1" customWidth="1"/>
    <col min="1012" max="1012" width="10.44140625" style="5" customWidth="1"/>
    <col min="1013" max="1014" width="8.88671875" style="5"/>
    <col min="1015" max="1015" width="13.33203125" style="5" bestFit="1" customWidth="1"/>
    <col min="1016" max="1260" width="8.88671875" style="5"/>
    <col min="1261" max="1261" width="3.6640625" style="5" customWidth="1"/>
    <col min="1262" max="1262" width="55.6640625" style="5" customWidth="1"/>
    <col min="1263" max="1263" width="7.33203125" style="5" customWidth="1"/>
    <col min="1264" max="1264" width="9.6640625" style="5" customWidth="1"/>
    <col min="1265" max="1265" width="14.5546875" style="5" bestFit="1" customWidth="1"/>
    <col min="1266" max="1266" width="11.6640625" style="5" customWidth="1"/>
    <col min="1267" max="1267" width="47.109375" style="5" bestFit="1" customWidth="1"/>
    <col min="1268" max="1268" width="10.44140625" style="5" customWidth="1"/>
    <col min="1269" max="1270" width="8.88671875" style="5"/>
    <col min="1271" max="1271" width="13.33203125" style="5" bestFit="1" customWidth="1"/>
    <col min="1272" max="1516" width="8.88671875" style="5"/>
    <col min="1517" max="1517" width="3.6640625" style="5" customWidth="1"/>
    <col min="1518" max="1518" width="55.6640625" style="5" customWidth="1"/>
    <col min="1519" max="1519" width="7.33203125" style="5" customWidth="1"/>
    <col min="1520" max="1520" width="9.6640625" style="5" customWidth="1"/>
    <col min="1521" max="1521" width="14.5546875" style="5" bestFit="1" customWidth="1"/>
    <col min="1522" max="1522" width="11.6640625" style="5" customWidth="1"/>
    <col min="1523" max="1523" width="47.109375" style="5" bestFit="1" customWidth="1"/>
    <col min="1524" max="1524" width="10.44140625" style="5" customWidth="1"/>
    <col min="1525" max="1526" width="8.88671875" style="5"/>
    <col min="1527" max="1527" width="13.33203125" style="5" bestFit="1" customWidth="1"/>
    <col min="1528" max="1772" width="8.88671875" style="5"/>
    <col min="1773" max="1773" width="3.6640625" style="5" customWidth="1"/>
    <col min="1774" max="1774" width="55.6640625" style="5" customWidth="1"/>
    <col min="1775" max="1775" width="7.33203125" style="5" customWidth="1"/>
    <col min="1776" max="1776" width="9.6640625" style="5" customWidth="1"/>
    <col min="1777" max="1777" width="14.5546875" style="5" bestFit="1" customWidth="1"/>
    <col min="1778" max="1778" width="11.6640625" style="5" customWidth="1"/>
    <col min="1779" max="1779" width="47.109375" style="5" bestFit="1" customWidth="1"/>
    <col min="1780" max="1780" width="10.44140625" style="5" customWidth="1"/>
    <col min="1781" max="1782" width="8.88671875" style="5"/>
    <col min="1783" max="1783" width="13.33203125" style="5" bestFit="1" customWidth="1"/>
    <col min="1784" max="2028" width="8.88671875" style="5"/>
    <col min="2029" max="2029" width="3.6640625" style="5" customWidth="1"/>
    <col min="2030" max="2030" width="55.6640625" style="5" customWidth="1"/>
    <col min="2031" max="2031" width="7.33203125" style="5" customWidth="1"/>
    <col min="2032" max="2032" width="9.6640625" style="5" customWidth="1"/>
    <col min="2033" max="2033" width="14.5546875" style="5" bestFit="1" customWidth="1"/>
    <col min="2034" max="2034" width="11.6640625" style="5" customWidth="1"/>
    <col min="2035" max="2035" width="47.109375" style="5" bestFit="1" customWidth="1"/>
    <col min="2036" max="2036" width="10.44140625" style="5" customWidth="1"/>
    <col min="2037" max="2038" width="8.88671875" style="5"/>
    <col min="2039" max="2039" width="13.33203125" style="5" bestFit="1" customWidth="1"/>
    <col min="2040" max="2284" width="8.88671875" style="5"/>
    <col min="2285" max="2285" width="3.6640625" style="5" customWidth="1"/>
    <col min="2286" max="2286" width="55.6640625" style="5" customWidth="1"/>
    <col min="2287" max="2287" width="7.33203125" style="5" customWidth="1"/>
    <col min="2288" max="2288" width="9.6640625" style="5" customWidth="1"/>
    <col min="2289" max="2289" width="14.5546875" style="5" bestFit="1" customWidth="1"/>
    <col min="2290" max="2290" width="11.6640625" style="5" customWidth="1"/>
    <col min="2291" max="2291" width="47.109375" style="5" bestFit="1" customWidth="1"/>
    <col min="2292" max="2292" width="10.44140625" style="5" customWidth="1"/>
    <col min="2293" max="2294" width="8.88671875" style="5"/>
    <col min="2295" max="2295" width="13.33203125" style="5" bestFit="1" customWidth="1"/>
    <col min="2296" max="2540" width="8.88671875" style="5"/>
    <col min="2541" max="2541" width="3.6640625" style="5" customWidth="1"/>
    <col min="2542" max="2542" width="55.6640625" style="5" customWidth="1"/>
    <col min="2543" max="2543" width="7.33203125" style="5" customWidth="1"/>
    <col min="2544" max="2544" width="9.6640625" style="5" customWidth="1"/>
    <col min="2545" max="2545" width="14.5546875" style="5" bestFit="1" customWidth="1"/>
    <col min="2546" max="2546" width="11.6640625" style="5" customWidth="1"/>
    <col min="2547" max="2547" width="47.109375" style="5" bestFit="1" customWidth="1"/>
    <col min="2548" max="2548" width="10.44140625" style="5" customWidth="1"/>
    <col min="2549" max="2550" width="8.88671875" style="5"/>
    <col min="2551" max="2551" width="13.33203125" style="5" bestFit="1" customWidth="1"/>
    <col min="2552" max="2796" width="8.88671875" style="5"/>
    <col min="2797" max="2797" width="3.6640625" style="5" customWidth="1"/>
    <col min="2798" max="2798" width="55.6640625" style="5" customWidth="1"/>
    <col min="2799" max="2799" width="7.33203125" style="5" customWidth="1"/>
    <col min="2800" max="2800" width="9.6640625" style="5" customWidth="1"/>
    <col min="2801" max="2801" width="14.5546875" style="5" bestFit="1" customWidth="1"/>
    <col min="2802" max="2802" width="11.6640625" style="5" customWidth="1"/>
    <col min="2803" max="2803" width="47.109375" style="5" bestFit="1" customWidth="1"/>
    <col min="2804" max="2804" width="10.44140625" style="5" customWidth="1"/>
    <col min="2805" max="2806" width="8.88671875" style="5"/>
    <col min="2807" max="2807" width="13.33203125" style="5" bestFit="1" customWidth="1"/>
    <col min="2808" max="3052" width="8.88671875" style="5"/>
    <col min="3053" max="3053" width="3.6640625" style="5" customWidth="1"/>
    <col min="3054" max="3054" width="55.6640625" style="5" customWidth="1"/>
    <col min="3055" max="3055" width="7.33203125" style="5" customWidth="1"/>
    <col min="3056" max="3056" width="9.6640625" style="5" customWidth="1"/>
    <col min="3057" max="3057" width="14.5546875" style="5" bestFit="1" customWidth="1"/>
    <col min="3058" max="3058" width="11.6640625" style="5" customWidth="1"/>
    <col min="3059" max="3059" width="47.109375" style="5" bestFit="1" customWidth="1"/>
    <col min="3060" max="3060" width="10.44140625" style="5" customWidth="1"/>
    <col min="3061" max="3062" width="8.88671875" style="5"/>
    <col min="3063" max="3063" width="13.33203125" style="5" bestFit="1" customWidth="1"/>
    <col min="3064" max="3308" width="8.88671875" style="5"/>
    <col min="3309" max="3309" width="3.6640625" style="5" customWidth="1"/>
    <col min="3310" max="3310" width="55.6640625" style="5" customWidth="1"/>
    <col min="3311" max="3311" width="7.33203125" style="5" customWidth="1"/>
    <col min="3312" max="3312" width="9.6640625" style="5" customWidth="1"/>
    <col min="3313" max="3313" width="14.5546875" style="5" bestFit="1" customWidth="1"/>
    <col min="3314" max="3314" width="11.6640625" style="5" customWidth="1"/>
    <col min="3315" max="3315" width="47.109375" style="5" bestFit="1" customWidth="1"/>
    <col min="3316" max="3316" width="10.44140625" style="5" customWidth="1"/>
    <col min="3317" max="3318" width="8.88671875" style="5"/>
    <col min="3319" max="3319" width="13.33203125" style="5" bestFit="1" customWidth="1"/>
    <col min="3320" max="3564" width="8.88671875" style="5"/>
    <col min="3565" max="3565" width="3.6640625" style="5" customWidth="1"/>
    <col min="3566" max="3566" width="55.6640625" style="5" customWidth="1"/>
    <col min="3567" max="3567" width="7.33203125" style="5" customWidth="1"/>
    <col min="3568" max="3568" width="9.6640625" style="5" customWidth="1"/>
    <col min="3569" max="3569" width="14.5546875" style="5" bestFit="1" customWidth="1"/>
    <col min="3570" max="3570" width="11.6640625" style="5" customWidth="1"/>
    <col min="3571" max="3571" width="47.109375" style="5" bestFit="1" customWidth="1"/>
    <col min="3572" max="3572" width="10.44140625" style="5" customWidth="1"/>
    <col min="3573" max="3574" width="8.88671875" style="5"/>
    <col min="3575" max="3575" width="13.33203125" style="5" bestFit="1" customWidth="1"/>
    <col min="3576" max="3820" width="8.88671875" style="5"/>
    <col min="3821" max="3821" width="3.6640625" style="5" customWidth="1"/>
    <col min="3822" max="3822" width="55.6640625" style="5" customWidth="1"/>
    <col min="3823" max="3823" width="7.33203125" style="5" customWidth="1"/>
    <col min="3824" max="3824" width="9.6640625" style="5" customWidth="1"/>
    <col min="3825" max="3825" width="14.5546875" style="5" bestFit="1" customWidth="1"/>
    <col min="3826" max="3826" width="11.6640625" style="5" customWidth="1"/>
    <col min="3827" max="3827" width="47.109375" style="5" bestFit="1" customWidth="1"/>
    <col min="3828" max="3828" width="10.44140625" style="5" customWidth="1"/>
    <col min="3829" max="3830" width="8.88671875" style="5"/>
    <col min="3831" max="3831" width="13.33203125" style="5" bestFit="1" customWidth="1"/>
    <col min="3832" max="4076" width="8.88671875" style="5"/>
    <col min="4077" max="4077" width="3.6640625" style="5" customWidth="1"/>
    <col min="4078" max="4078" width="55.6640625" style="5" customWidth="1"/>
    <col min="4079" max="4079" width="7.33203125" style="5" customWidth="1"/>
    <col min="4080" max="4080" width="9.6640625" style="5" customWidth="1"/>
    <col min="4081" max="4081" width="14.5546875" style="5" bestFit="1" customWidth="1"/>
    <col min="4082" max="4082" width="11.6640625" style="5" customWidth="1"/>
    <col min="4083" max="4083" width="47.109375" style="5" bestFit="1" customWidth="1"/>
    <col min="4084" max="4084" width="10.44140625" style="5" customWidth="1"/>
    <col min="4085" max="4086" width="8.88671875" style="5"/>
    <col min="4087" max="4087" width="13.33203125" style="5" bestFit="1" customWidth="1"/>
    <col min="4088" max="4332" width="8.88671875" style="5"/>
    <col min="4333" max="4333" width="3.6640625" style="5" customWidth="1"/>
    <col min="4334" max="4334" width="55.6640625" style="5" customWidth="1"/>
    <col min="4335" max="4335" width="7.33203125" style="5" customWidth="1"/>
    <col min="4336" max="4336" width="9.6640625" style="5" customWidth="1"/>
    <col min="4337" max="4337" width="14.5546875" style="5" bestFit="1" customWidth="1"/>
    <col min="4338" max="4338" width="11.6640625" style="5" customWidth="1"/>
    <col min="4339" max="4339" width="47.109375" style="5" bestFit="1" customWidth="1"/>
    <col min="4340" max="4340" width="10.44140625" style="5" customWidth="1"/>
    <col min="4341" max="4342" width="8.88671875" style="5"/>
    <col min="4343" max="4343" width="13.33203125" style="5" bestFit="1" customWidth="1"/>
    <col min="4344" max="4588" width="8.88671875" style="5"/>
    <col min="4589" max="4589" width="3.6640625" style="5" customWidth="1"/>
    <col min="4590" max="4590" width="55.6640625" style="5" customWidth="1"/>
    <col min="4591" max="4591" width="7.33203125" style="5" customWidth="1"/>
    <col min="4592" max="4592" width="9.6640625" style="5" customWidth="1"/>
    <col min="4593" max="4593" width="14.5546875" style="5" bestFit="1" customWidth="1"/>
    <col min="4594" max="4594" width="11.6640625" style="5" customWidth="1"/>
    <col min="4595" max="4595" width="47.109375" style="5" bestFit="1" customWidth="1"/>
    <col min="4596" max="4596" width="10.44140625" style="5" customWidth="1"/>
    <col min="4597" max="4598" width="8.88671875" style="5"/>
    <col min="4599" max="4599" width="13.33203125" style="5" bestFit="1" customWidth="1"/>
    <col min="4600" max="4844" width="8.88671875" style="5"/>
    <col min="4845" max="4845" width="3.6640625" style="5" customWidth="1"/>
    <col min="4846" max="4846" width="55.6640625" style="5" customWidth="1"/>
    <col min="4847" max="4847" width="7.33203125" style="5" customWidth="1"/>
    <col min="4848" max="4848" width="9.6640625" style="5" customWidth="1"/>
    <col min="4849" max="4849" width="14.5546875" style="5" bestFit="1" customWidth="1"/>
    <col min="4850" max="4850" width="11.6640625" style="5" customWidth="1"/>
    <col min="4851" max="4851" width="47.109375" style="5" bestFit="1" customWidth="1"/>
    <col min="4852" max="4852" width="10.44140625" style="5" customWidth="1"/>
    <col min="4853" max="4854" width="8.88671875" style="5"/>
    <col min="4855" max="4855" width="13.33203125" style="5" bestFit="1" customWidth="1"/>
    <col min="4856" max="5100" width="8.88671875" style="5"/>
    <col min="5101" max="5101" width="3.6640625" style="5" customWidth="1"/>
    <col min="5102" max="5102" width="55.6640625" style="5" customWidth="1"/>
    <col min="5103" max="5103" width="7.33203125" style="5" customWidth="1"/>
    <col min="5104" max="5104" width="9.6640625" style="5" customWidth="1"/>
    <col min="5105" max="5105" width="14.5546875" style="5" bestFit="1" customWidth="1"/>
    <col min="5106" max="5106" width="11.6640625" style="5" customWidth="1"/>
    <col min="5107" max="5107" width="47.109375" style="5" bestFit="1" customWidth="1"/>
    <col min="5108" max="5108" width="10.44140625" style="5" customWidth="1"/>
    <col min="5109" max="5110" width="8.88671875" style="5"/>
    <col min="5111" max="5111" width="13.33203125" style="5" bestFit="1" customWidth="1"/>
    <col min="5112" max="5356" width="8.88671875" style="5"/>
    <col min="5357" max="5357" width="3.6640625" style="5" customWidth="1"/>
    <col min="5358" max="5358" width="55.6640625" style="5" customWidth="1"/>
    <col min="5359" max="5359" width="7.33203125" style="5" customWidth="1"/>
    <col min="5360" max="5360" width="9.6640625" style="5" customWidth="1"/>
    <col min="5361" max="5361" width="14.5546875" style="5" bestFit="1" customWidth="1"/>
    <col min="5362" max="5362" width="11.6640625" style="5" customWidth="1"/>
    <col min="5363" max="5363" width="47.109375" style="5" bestFit="1" customWidth="1"/>
    <col min="5364" max="5364" width="10.44140625" style="5" customWidth="1"/>
    <col min="5365" max="5366" width="8.88671875" style="5"/>
    <col min="5367" max="5367" width="13.33203125" style="5" bestFit="1" customWidth="1"/>
    <col min="5368" max="5612" width="8.88671875" style="5"/>
    <col min="5613" max="5613" width="3.6640625" style="5" customWidth="1"/>
    <col min="5614" max="5614" width="55.6640625" style="5" customWidth="1"/>
    <col min="5615" max="5615" width="7.33203125" style="5" customWidth="1"/>
    <col min="5616" max="5616" width="9.6640625" style="5" customWidth="1"/>
    <col min="5617" max="5617" width="14.5546875" style="5" bestFit="1" customWidth="1"/>
    <col min="5618" max="5618" width="11.6640625" style="5" customWidth="1"/>
    <col min="5619" max="5619" width="47.109375" style="5" bestFit="1" customWidth="1"/>
    <col min="5620" max="5620" width="10.44140625" style="5" customWidth="1"/>
    <col min="5621" max="5622" width="8.88671875" style="5"/>
    <col min="5623" max="5623" width="13.33203125" style="5" bestFit="1" customWidth="1"/>
    <col min="5624" max="5868" width="8.88671875" style="5"/>
    <col min="5869" max="5869" width="3.6640625" style="5" customWidth="1"/>
    <col min="5870" max="5870" width="55.6640625" style="5" customWidth="1"/>
    <col min="5871" max="5871" width="7.33203125" style="5" customWidth="1"/>
    <col min="5872" max="5872" width="9.6640625" style="5" customWidth="1"/>
    <col min="5873" max="5873" width="14.5546875" style="5" bestFit="1" customWidth="1"/>
    <col min="5874" max="5874" width="11.6640625" style="5" customWidth="1"/>
    <col min="5875" max="5875" width="47.109375" style="5" bestFit="1" customWidth="1"/>
    <col min="5876" max="5876" width="10.44140625" style="5" customWidth="1"/>
    <col min="5877" max="5878" width="8.88671875" style="5"/>
    <col min="5879" max="5879" width="13.33203125" style="5" bestFit="1" customWidth="1"/>
    <col min="5880" max="6124" width="8.88671875" style="5"/>
    <col min="6125" max="6125" width="3.6640625" style="5" customWidth="1"/>
    <col min="6126" max="6126" width="55.6640625" style="5" customWidth="1"/>
    <col min="6127" max="6127" width="7.33203125" style="5" customWidth="1"/>
    <col min="6128" max="6128" width="9.6640625" style="5" customWidth="1"/>
    <col min="6129" max="6129" width="14.5546875" style="5" bestFit="1" customWidth="1"/>
    <col min="6130" max="6130" width="11.6640625" style="5" customWidth="1"/>
    <col min="6131" max="6131" width="47.109375" style="5" bestFit="1" customWidth="1"/>
    <col min="6132" max="6132" width="10.44140625" style="5" customWidth="1"/>
    <col min="6133" max="6134" width="8.88671875" style="5"/>
    <col min="6135" max="6135" width="13.33203125" style="5" bestFit="1" customWidth="1"/>
    <col min="6136" max="6380" width="8.88671875" style="5"/>
    <col min="6381" max="6381" width="3.6640625" style="5" customWidth="1"/>
    <col min="6382" max="6382" width="55.6640625" style="5" customWidth="1"/>
    <col min="6383" max="6383" width="7.33203125" style="5" customWidth="1"/>
    <col min="6384" max="6384" width="9.6640625" style="5" customWidth="1"/>
    <col min="6385" max="6385" width="14.5546875" style="5" bestFit="1" customWidth="1"/>
    <col min="6386" max="6386" width="11.6640625" style="5" customWidth="1"/>
    <col min="6387" max="6387" width="47.109375" style="5" bestFit="1" customWidth="1"/>
    <col min="6388" max="6388" width="10.44140625" style="5" customWidth="1"/>
    <col min="6389" max="6390" width="8.88671875" style="5"/>
    <col min="6391" max="6391" width="13.33203125" style="5" bestFit="1" customWidth="1"/>
    <col min="6392" max="6636" width="8.88671875" style="5"/>
    <col min="6637" max="6637" width="3.6640625" style="5" customWidth="1"/>
    <col min="6638" max="6638" width="55.6640625" style="5" customWidth="1"/>
    <col min="6639" max="6639" width="7.33203125" style="5" customWidth="1"/>
    <col min="6640" max="6640" width="9.6640625" style="5" customWidth="1"/>
    <col min="6641" max="6641" width="14.5546875" style="5" bestFit="1" customWidth="1"/>
    <col min="6642" max="6642" width="11.6640625" style="5" customWidth="1"/>
    <col min="6643" max="6643" width="47.109375" style="5" bestFit="1" customWidth="1"/>
    <col min="6644" max="6644" width="10.44140625" style="5" customWidth="1"/>
    <col min="6645" max="6646" width="8.88671875" style="5"/>
    <col min="6647" max="6647" width="13.33203125" style="5" bestFit="1" customWidth="1"/>
    <col min="6648" max="6892" width="8.88671875" style="5"/>
    <col min="6893" max="6893" width="3.6640625" style="5" customWidth="1"/>
    <col min="6894" max="6894" width="55.6640625" style="5" customWidth="1"/>
    <col min="6895" max="6895" width="7.33203125" style="5" customWidth="1"/>
    <col min="6896" max="6896" width="9.6640625" style="5" customWidth="1"/>
    <col min="6897" max="6897" width="14.5546875" style="5" bestFit="1" customWidth="1"/>
    <col min="6898" max="6898" width="11.6640625" style="5" customWidth="1"/>
    <col min="6899" max="6899" width="47.109375" style="5" bestFit="1" customWidth="1"/>
    <col min="6900" max="6900" width="10.44140625" style="5" customWidth="1"/>
    <col min="6901" max="6902" width="8.88671875" style="5"/>
    <col min="6903" max="6903" width="13.33203125" style="5" bestFit="1" customWidth="1"/>
    <col min="6904" max="7148" width="8.88671875" style="5"/>
    <col min="7149" max="7149" width="3.6640625" style="5" customWidth="1"/>
    <col min="7150" max="7150" width="55.6640625" style="5" customWidth="1"/>
    <col min="7151" max="7151" width="7.33203125" style="5" customWidth="1"/>
    <col min="7152" max="7152" width="9.6640625" style="5" customWidth="1"/>
    <col min="7153" max="7153" width="14.5546875" style="5" bestFit="1" customWidth="1"/>
    <col min="7154" max="7154" width="11.6640625" style="5" customWidth="1"/>
    <col min="7155" max="7155" width="47.109375" style="5" bestFit="1" customWidth="1"/>
    <col min="7156" max="7156" width="10.44140625" style="5" customWidth="1"/>
    <col min="7157" max="7158" width="8.88671875" style="5"/>
    <col min="7159" max="7159" width="13.33203125" style="5" bestFit="1" customWidth="1"/>
    <col min="7160" max="7404" width="8.88671875" style="5"/>
    <col min="7405" max="7405" width="3.6640625" style="5" customWidth="1"/>
    <col min="7406" max="7406" width="55.6640625" style="5" customWidth="1"/>
    <col min="7407" max="7407" width="7.33203125" style="5" customWidth="1"/>
    <col min="7408" max="7408" width="9.6640625" style="5" customWidth="1"/>
    <col min="7409" max="7409" width="14.5546875" style="5" bestFit="1" customWidth="1"/>
    <col min="7410" max="7410" width="11.6640625" style="5" customWidth="1"/>
    <col min="7411" max="7411" width="47.109375" style="5" bestFit="1" customWidth="1"/>
    <col min="7412" max="7412" width="10.44140625" style="5" customWidth="1"/>
    <col min="7413" max="7414" width="8.88671875" style="5"/>
    <col min="7415" max="7415" width="13.33203125" style="5" bestFit="1" customWidth="1"/>
    <col min="7416" max="7660" width="8.88671875" style="5"/>
    <col min="7661" max="7661" width="3.6640625" style="5" customWidth="1"/>
    <col min="7662" max="7662" width="55.6640625" style="5" customWidth="1"/>
    <col min="7663" max="7663" width="7.33203125" style="5" customWidth="1"/>
    <col min="7664" max="7664" width="9.6640625" style="5" customWidth="1"/>
    <col min="7665" max="7665" width="14.5546875" style="5" bestFit="1" customWidth="1"/>
    <col min="7666" max="7666" width="11.6640625" style="5" customWidth="1"/>
    <col min="7667" max="7667" width="47.109375" style="5" bestFit="1" customWidth="1"/>
    <col min="7668" max="7668" width="10.44140625" style="5" customWidth="1"/>
    <col min="7669" max="7670" width="8.88671875" style="5"/>
    <col min="7671" max="7671" width="13.33203125" style="5" bestFit="1" customWidth="1"/>
    <col min="7672" max="7916" width="8.88671875" style="5"/>
    <col min="7917" max="7917" width="3.6640625" style="5" customWidth="1"/>
    <col min="7918" max="7918" width="55.6640625" style="5" customWidth="1"/>
    <col min="7919" max="7919" width="7.33203125" style="5" customWidth="1"/>
    <col min="7920" max="7920" width="9.6640625" style="5" customWidth="1"/>
    <col min="7921" max="7921" width="14.5546875" style="5" bestFit="1" customWidth="1"/>
    <col min="7922" max="7922" width="11.6640625" style="5" customWidth="1"/>
    <col min="7923" max="7923" width="47.109375" style="5" bestFit="1" customWidth="1"/>
    <col min="7924" max="7924" width="10.44140625" style="5" customWidth="1"/>
    <col min="7925" max="7926" width="8.88671875" style="5"/>
    <col min="7927" max="7927" width="13.33203125" style="5" bestFit="1" customWidth="1"/>
    <col min="7928" max="8172" width="8.88671875" style="5"/>
    <col min="8173" max="8173" width="3.6640625" style="5" customWidth="1"/>
    <col min="8174" max="8174" width="55.6640625" style="5" customWidth="1"/>
    <col min="8175" max="8175" width="7.33203125" style="5" customWidth="1"/>
    <col min="8176" max="8176" width="9.6640625" style="5" customWidth="1"/>
    <col min="8177" max="8177" width="14.5546875" style="5" bestFit="1" customWidth="1"/>
    <col min="8178" max="8178" width="11.6640625" style="5" customWidth="1"/>
    <col min="8179" max="8179" width="47.109375" style="5" bestFit="1" customWidth="1"/>
    <col min="8180" max="8180" width="10.44140625" style="5" customWidth="1"/>
    <col min="8181" max="8182" width="8.88671875" style="5"/>
    <col min="8183" max="8183" width="13.33203125" style="5" bestFit="1" customWidth="1"/>
    <col min="8184" max="8428" width="8.88671875" style="5"/>
    <col min="8429" max="8429" width="3.6640625" style="5" customWidth="1"/>
    <col min="8430" max="8430" width="55.6640625" style="5" customWidth="1"/>
    <col min="8431" max="8431" width="7.33203125" style="5" customWidth="1"/>
    <col min="8432" max="8432" width="9.6640625" style="5" customWidth="1"/>
    <col min="8433" max="8433" width="14.5546875" style="5" bestFit="1" customWidth="1"/>
    <col min="8434" max="8434" width="11.6640625" style="5" customWidth="1"/>
    <col min="8435" max="8435" width="47.109375" style="5" bestFit="1" customWidth="1"/>
    <col min="8436" max="8436" width="10.44140625" style="5" customWidth="1"/>
    <col min="8437" max="8438" width="8.88671875" style="5"/>
    <col min="8439" max="8439" width="13.33203125" style="5" bestFit="1" customWidth="1"/>
    <col min="8440" max="8684" width="8.88671875" style="5"/>
    <col min="8685" max="8685" width="3.6640625" style="5" customWidth="1"/>
    <col min="8686" max="8686" width="55.6640625" style="5" customWidth="1"/>
    <col min="8687" max="8687" width="7.33203125" style="5" customWidth="1"/>
    <col min="8688" max="8688" width="9.6640625" style="5" customWidth="1"/>
    <col min="8689" max="8689" width="14.5546875" style="5" bestFit="1" customWidth="1"/>
    <col min="8690" max="8690" width="11.6640625" style="5" customWidth="1"/>
    <col min="8691" max="8691" width="47.109375" style="5" bestFit="1" customWidth="1"/>
    <col min="8692" max="8692" width="10.44140625" style="5" customWidth="1"/>
    <col min="8693" max="8694" width="8.88671875" style="5"/>
    <col min="8695" max="8695" width="13.33203125" style="5" bestFit="1" customWidth="1"/>
    <col min="8696" max="8940" width="8.88671875" style="5"/>
    <col min="8941" max="8941" width="3.6640625" style="5" customWidth="1"/>
    <col min="8942" max="8942" width="55.6640625" style="5" customWidth="1"/>
    <col min="8943" max="8943" width="7.33203125" style="5" customWidth="1"/>
    <col min="8944" max="8944" width="9.6640625" style="5" customWidth="1"/>
    <col min="8945" max="8945" width="14.5546875" style="5" bestFit="1" customWidth="1"/>
    <col min="8946" max="8946" width="11.6640625" style="5" customWidth="1"/>
    <col min="8947" max="8947" width="47.109375" style="5" bestFit="1" customWidth="1"/>
    <col min="8948" max="8948" width="10.44140625" style="5" customWidth="1"/>
    <col min="8949" max="8950" width="8.88671875" style="5"/>
    <col min="8951" max="8951" width="13.33203125" style="5" bestFit="1" customWidth="1"/>
    <col min="8952" max="9196" width="8.88671875" style="5"/>
    <col min="9197" max="9197" width="3.6640625" style="5" customWidth="1"/>
    <col min="9198" max="9198" width="55.6640625" style="5" customWidth="1"/>
    <col min="9199" max="9199" width="7.33203125" style="5" customWidth="1"/>
    <col min="9200" max="9200" width="9.6640625" style="5" customWidth="1"/>
    <col min="9201" max="9201" width="14.5546875" style="5" bestFit="1" customWidth="1"/>
    <col min="9202" max="9202" width="11.6640625" style="5" customWidth="1"/>
    <col min="9203" max="9203" width="47.109375" style="5" bestFit="1" customWidth="1"/>
    <col min="9204" max="9204" width="10.44140625" style="5" customWidth="1"/>
    <col min="9205" max="9206" width="8.88671875" style="5"/>
    <col min="9207" max="9207" width="13.33203125" style="5" bestFit="1" customWidth="1"/>
    <col min="9208" max="9452" width="8.88671875" style="5"/>
    <col min="9453" max="9453" width="3.6640625" style="5" customWidth="1"/>
    <col min="9454" max="9454" width="55.6640625" style="5" customWidth="1"/>
    <col min="9455" max="9455" width="7.33203125" style="5" customWidth="1"/>
    <col min="9456" max="9456" width="9.6640625" style="5" customWidth="1"/>
    <col min="9457" max="9457" width="14.5546875" style="5" bestFit="1" customWidth="1"/>
    <col min="9458" max="9458" width="11.6640625" style="5" customWidth="1"/>
    <col min="9459" max="9459" width="47.109375" style="5" bestFit="1" customWidth="1"/>
    <col min="9460" max="9460" width="10.44140625" style="5" customWidth="1"/>
    <col min="9461" max="9462" width="8.88671875" style="5"/>
    <col min="9463" max="9463" width="13.33203125" style="5" bestFit="1" customWidth="1"/>
    <col min="9464" max="9708" width="8.88671875" style="5"/>
    <col min="9709" max="9709" width="3.6640625" style="5" customWidth="1"/>
    <col min="9710" max="9710" width="55.6640625" style="5" customWidth="1"/>
    <col min="9711" max="9711" width="7.33203125" style="5" customWidth="1"/>
    <col min="9712" max="9712" width="9.6640625" style="5" customWidth="1"/>
    <col min="9713" max="9713" width="14.5546875" style="5" bestFit="1" customWidth="1"/>
    <col min="9714" max="9714" width="11.6640625" style="5" customWidth="1"/>
    <col min="9715" max="9715" width="47.109375" style="5" bestFit="1" customWidth="1"/>
    <col min="9716" max="9716" width="10.44140625" style="5" customWidth="1"/>
    <col min="9717" max="9718" width="8.88671875" style="5"/>
    <col min="9719" max="9719" width="13.33203125" style="5" bestFit="1" customWidth="1"/>
    <col min="9720" max="9964" width="8.88671875" style="5"/>
    <col min="9965" max="9965" width="3.6640625" style="5" customWidth="1"/>
    <col min="9966" max="9966" width="55.6640625" style="5" customWidth="1"/>
    <col min="9967" max="9967" width="7.33203125" style="5" customWidth="1"/>
    <col min="9968" max="9968" width="9.6640625" style="5" customWidth="1"/>
    <col min="9969" max="9969" width="14.5546875" style="5" bestFit="1" customWidth="1"/>
    <col min="9970" max="9970" width="11.6640625" style="5" customWidth="1"/>
    <col min="9971" max="9971" width="47.109375" style="5" bestFit="1" customWidth="1"/>
    <col min="9972" max="9972" width="10.44140625" style="5" customWidth="1"/>
    <col min="9973" max="9974" width="8.88671875" style="5"/>
    <col min="9975" max="9975" width="13.33203125" style="5" bestFit="1" customWidth="1"/>
    <col min="9976" max="10220" width="8.88671875" style="5"/>
    <col min="10221" max="10221" width="3.6640625" style="5" customWidth="1"/>
    <col min="10222" max="10222" width="55.6640625" style="5" customWidth="1"/>
    <col min="10223" max="10223" width="7.33203125" style="5" customWidth="1"/>
    <col min="10224" max="10224" width="9.6640625" style="5" customWidth="1"/>
    <col min="10225" max="10225" width="14.5546875" style="5" bestFit="1" customWidth="1"/>
    <col min="10226" max="10226" width="11.6640625" style="5" customWidth="1"/>
    <col min="10227" max="10227" width="47.109375" style="5" bestFit="1" customWidth="1"/>
    <col min="10228" max="10228" width="10.44140625" style="5" customWidth="1"/>
    <col min="10229" max="10230" width="8.88671875" style="5"/>
    <col min="10231" max="10231" width="13.33203125" style="5" bestFit="1" customWidth="1"/>
    <col min="10232" max="10476" width="8.88671875" style="5"/>
    <col min="10477" max="10477" width="3.6640625" style="5" customWidth="1"/>
    <col min="10478" max="10478" width="55.6640625" style="5" customWidth="1"/>
    <col min="10479" max="10479" width="7.33203125" style="5" customWidth="1"/>
    <col min="10480" max="10480" width="9.6640625" style="5" customWidth="1"/>
    <col min="10481" max="10481" width="14.5546875" style="5" bestFit="1" customWidth="1"/>
    <col min="10482" max="10482" width="11.6640625" style="5" customWidth="1"/>
    <col min="10483" max="10483" width="47.109375" style="5" bestFit="1" customWidth="1"/>
    <col min="10484" max="10484" width="10.44140625" style="5" customWidth="1"/>
    <col min="10485" max="10486" width="8.88671875" style="5"/>
    <col min="10487" max="10487" width="13.33203125" style="5" bestFit="1" customWidth="1"/>
    <col min="10488" max="10732" width="8.88671875" style="5"/>
    <col min="10733" max="10733" width="3.6640625" style="5" customWidth="1"/>
    <col min="10734" max="10734" width="55.6640625" style="5" customWidth="1"/>
    <col min="10735" max="10735" width="7.33203125" style="5" customWidth="1"/>
    <col min="10736" max="10736" width="9.6640625" style="5" customWidth="1"/>
    <col min="10737" max="10737" width="14.5546875" style="5" bestFit="1" customWidth="1"/>
    <col min="10738" max="10738" width="11.6640625" style="5" customWidth="1"/>
    <col min="10739" max="10739" width="47.109375" style="5" bestFit="1" customWidth="1"/>
    <col min="10740" max="10740" width="10.44140625" style="5" customWidth="1"/>
    <col min="10741" max="10742" width="8.88671875" style="5"/>
    <col min="10743" max="10743" width="13.33203125" style="5" bestFit="1" customWidth="1"/>
    <col min="10744" max="10988" width="8.88671875" style="5"/>
    <col min="10989" max="10989" width="3.6640625" style="5" customWidth="1"/>
    <col min="10990" max="10990" width="55.6640625" style="5" customWidth="1"/>
    <col min="10991" max="10991" width="7.33203125" style="5" customWidth="1"/>
    <col min="10992" max="10992" width="9.6640625" style="5" customWidth="1"/>
    <col min="10993" max="10993" width="14.5546875" style="5" bestFit="1" customWidth="1"/>
    <col min="10994" max="10994" width="11.6640625" style="5" customWidth="1"/>
    <col min="10995" max="10995" width="47.109375" style="5" bestFit="1" customWidth="1"/>
    <col min="10996" max="10996" width="10.44140625" style="5" customWidth="1"/>
    <col min="10997" max="10998" width="8.88671875" style="5"/>
    <col min="10999" max="10999" width="13.33203125" style="5" bestFit="1" customWidth="1"/>
    <col min="11000" max="11244" width="8.88671875" style="5"/>
    <col min="11245" max="11245" width="3.6640625" style="5" customWidth="1"/>
    <col min="11246" max="11246" width="55.6640625" style="5" customWidth="1"/>
    <col min="11247" max="11247" width="7.33203125" style="5" customWidth="1"/>
    <col min="11248" max="11248" width="9.6640625" style="5" customWidth="1"/>
    <col min="11249" max="11249" width="14.5546875" style="5" bestFit="1" customWidth="1"/>
    <col min="11250" max="11250" width="11.6640625" style="5" customWidth="1"/>
    <col min="11251" max="11251" width="47.109375" style="5" bestFit="1" customWidth="1"/>
    <col min="11252" max="11252" width="10.44140625" style="5" customWidth="1"/>
    <col min="11253" max="11254" width="8.88671875" style="5"/>
    <col min="11255" max="11255" width="13.33203125" style="5" bestFit="1" customWidth="1"/>
    <col min="11256" max="11500" width="8.88671875" style="5"/>
    <col min="11501" max="11501" width="3.6640625" style="5" customWidth="1"/>
    <col min="11502" max="11502" width="55.6640625" style="5" customWidth="1"/>
    <col min="11503" max="11503" width="7.33203125" style="5" customWidth="1"/>
    <col min="11504" max="11504" width="9.6640625" style="5" customWidth="1"/>
    <col min="11505" max="11505" width="14.5546875" style="5" bestFit="1" customWidth="1"/>
    <col min="11506" max="11506" width="11.6640625" style="5" customWidth="1"/>
    <col min="11507" max="11507" width="47.109375" style="5" bestFit="1" customWidth="1"/>
    <col min="11508" max="11508" width="10.44140625" style="5" customWidth="1"/>
    <col min="11509" max="11510" width="8.88671875" style="5"/>
    <col min="11511" max="11511" width="13.33203125" style="5" bestFit="1" customWidth="1"/>
    <col min="11512" max="11756" width="8.88671875" style="5"/>
    <col min="11757" max="11757" width="3.6640625" style="5" customWidth="1"/>
    <col min="11758" max="11758" width="55.6640625" style="5" customWidth="1"/>
    <col min="11759" max="11759" width="7.33203125" style="5" customWidth="1"/>
    <col min="11760" max="11760" width="9.6640625" style="5" customWidth="1"/>
    <col min="11761" max="11761" width="14.5546875" style="5" bestFit="1" customWidth="1"/>
    <col min="11762" max="11762" width="11.6640625" style="5" customWidth="1"/>
    <col min="11763" max="11763" width="47.109375" style="5" bestFit="1" customWidth="1"/>
    <col min="11764" max="11764" width="10.44140625" style="5" customWidth="1"/>
    <col min="11765" max="11766" width="8.88671875" style="5"/>
    <col min="11767" max="11767" width="13.33203125" style="5" bestFit="1" customWidth="1"/>
    <col min="11768" max="12012" width="8.88671875" style="5"/>
    <col min="12013" max="12013" width="3.6640625" style="5" customWidth="1"/>
    <col min="12014" max="12014" width="55.6640625" style="5" customWidth="1"/>
    <col min="12015" max="12015" width="7.33203125" style="5" customWidth="1"/>
    <col min="12016" max="12016" width="9.6640625" style="5" customWidth="1"/>
    <col min="12017" max="12017" width="14.5546875" style="5" bestFit="1" customWidth="1"/>
    <col min="12018" max="12018" width="11.6640625" style="5" customWidth="1"/>
    <col min="12019" max="12019" width="47.109375" style="5" bestFit="1" customWidth="1"/>
    <col min="12020" max="12020" width="10.44140625" style="5" customWidth="1"/>
    <col min="12021" max="12022" width="8.88671875" style="5"/>
    <col min="12023" max="12023" width="13.33203125" style="5" bestFit="1" customWidth="1"/>
    <col min="12024" max="12268" width="8.88671875" style="5"/>
    <col min="12269" max="12269" width="3.6640625" style="5" customWidth="1"/>
    <col min="12270" max="12270" width="55.6640625" style="5" customWidth="1"/>
    <col min="12271" max="12271" width="7.33203125" style="5" customWidth="1"/>
    <col min="12272" max="12272" width="9.6640625" style="5" customWidth="1"/>
    <col min="12273" max="12273" width="14.5546875" style="5" bestFit="1" customWidth="1"/>
    <col min="12274" max="12274" width="11.6640625" style="5" customWidth="1"/>
    <col min="12275" max="12275" width="47.109375" style="5" bestFit="1" customWidth="1"/>
    <col min="12276" max="12276" width="10.44140625" style="5" customWidth="1"/>
    <col min="12277" max="12278" width="8.88671875" style="5"/>
    <col min="12279" max="12279" width="13.33203125" style="5" bestFit="1" customWidth="1"/>
    <col min="12280" max="12524" width="8.88671875" style="5"/>
    <col min="12525" max="12525" width="3.6640625" style="5" customWidth="1"/>
    <col min="12526" max="12526" width="55.6640625" style="5" customWidth="1"/>
    <col min="12527" max="12527" width="7.33203125" style="5" customWidth="1"/>
    <col min="12528" max="12528" width="9.6640625" style="5" customWidth="1"/>
    <col min="12529" max="12529" width="14.5546875" style="5" bestFit="1" customWidth="1"/>
    <col min="12530" max="12530" width="11.6640625" style="5" customWidth="1"/>
    <col min="12531" max="12531" width="47.109375" style="5" bestFit="1" customWidth="1"/>
    <col min="12532" max="12532" width="10.44140625" style="5" customWidth="1"/>
    <col min="12533" max="12534" width="8.88671875" style="5"/>
    <col min="12535" max="12535" width="13.33203125" style="5" bestFit="1" customWidth="1"/>
    <col min="12536" max="12780" width="8.88671875" style="5"/>
    <col min="12781" max="12781" width="3.6640625" style="5" customWidth="1"/>
    <col min="12782" max="12782" width="55.6640625" style="5" customWidth="1"/>
    <col min="12783" max="12783" width="7.33203125" style="5" customWidth="1"/>
    <col min="12784" max="12784" width="9.6640625" style="5" customWidth="1"/>
    <col min="12785" max="12785" width="14.5546875" style="5" bestFit="1" customWidth="1"/>
    <col min="12786" max="12786" width="11.6640625" style="5" customWidth="1"/>
    <col min="12787" max="12787" width="47.109375" style="5" bestFit="1" customWidth="1"/>
    <col min="12788" max="12788" width="10.44140625" style="5" customWidth="1"/>
    <col min="12789" max="12790" width="8.88671875" style="5"/>
    <col min="12791" max="12791" width="13.33203125" style="5" bestFit="1" customWidth="1"/>
    <col min="12792" max="13036" width="8.88671875" style="5"/>
    <col min="13037" max="13037" width="3.6640625" style="5" customWidth="1"/>
    <col min="13038" max="13038" width="55.6640625" style="5" customWidth="1"/>
    <col min="13039" max="13039" width="7.33203125" style="5" customWidth="1"/>
    <col min="13040" max="13040" width="9.6640625" style="5" customWidth="1"/>
    <col min="13041" max="13041" width="14.5546875" style="5" bestFit="1" customWidth="1"/>
    <col min="13042" max="13042" width="11.6640625" style="5" customWidth="1"/>
    <col min="13043" max="13043" width="47.109375" style="5" bestFit="1" customWidth="1"/>
    <col min="13044" max="13044" width="10.44140625" style="5" customWidth="1"/>
    <col min="13045" max="13046" width="8.88671875" style="5"/>
    <col min="13047" max="13047" width="13.33203125" style="5" bestFit="1" customWidth="1"/>
    <col min="13048" max="13292" width="8.88671875" style="5"/>
    <col min="13293" max="13293" width="3.6640625" style="5" customWidth="1"/>
    <col min="13294" max="13294" width="55.6640625" style="5" customWidth="1"/>
    <col min="13295" max="13295" width="7.33203125" style="5" customWidth="1"/>
    <col min="13296" max="13296" width="9.6640625" style="5" customWidth="1"/>
    <col min="13297" max="13297" width="14.5546875" style="5" bestFit="1" customWidth="1"/>
    <col min="13298" max="13298" width="11.6640625" style="5" customWidth="1"/>
    <col min="13299" max="13299" width="47.109375" style="5" bestFit="1" customWidth="1"/>
    <col min="13300" max="13300" width="10.44140625" style="5" customWidth="1"/>
    <col min="13301" max="13302" width="8.88671875" style="5"/>
    <col min="13303" max="13303" width="13.33203125" style="5" bestFit="1" customWidth="1"/>
    <col min="13304" max="13548" width="8.88671875" style="5"/>
    <col min="13549" max="13549" width="3.6640625" style="5" customWidth="1"/>
    <col min="13550" max="13550" width="55.6640625" style="5" customWidth="1"/>
    <col min="13551" max="13551" width="7.33203125" style="5" customWidth="1"/>
    <col min="13552" max="13552" width="9.6640625" style="5" customWidth="1"/>
    <col min="13553" max="13553" width="14.5546875" style="5" bestFit="1" customWidth="1"/>
    <col min="13554" max="13554" width="11.6640625" style="5" customWidth="1"/>
    <col min="13555" max="13555" width="47.109375" style="5" bestFit="1" customWidth="1"/>
    <col min="13556" max="13556" width="10.44140625" style="5" customWidth="1"/>
    <col min="13557" max="13558" width="8.88671875" style="5"/>
    <col min="13559" max="13559" width="13.33203125" style="5" bestFit="1" customWidth="1"/>
    <col min="13560" max="13804" width="8.88671875" style="5"/>
    <col min="13805" max="13805" width="3.6640625" style="5" customWidth="1"/>
    <col min="13806" max="13806" width="55.6640625" style="5" customWidth="1"/>
    <col min="13807" max="13807" width="7.33203125" style="5" customWidth="1"/>
    <col min="13808" max="13808" width="9.6640625" style="5" customWidth="1"/>
    <col min="13809" max="13809" width="14.5546875" style="5" bestFit="1" customWidth="1"/>
    <col min="13810" max="13810" width="11.6640625" style="5" customWidth="1"/>
    <col min="13811" max="13811" width="47.109375" style="5" bestFit="1" customWidth="1"/>
    <col min="13812" max="13812" width="10.44140625" style="5" customWidth="1"/>
    <col min="13813" max="13814" width="8.88671875" style="5"/>
    <col min="13815" max="13815" width="13.33203125" style="5" bestFit="1" customWidth="1"/>
    <col min="13816" max="14060" width="8.88671875" style="5"/>
    <col min="14061" max="14061" width="3.6640625" style="5" customWidth="1"/>
    <col min="14062" max="14062" width="55.6640625" style="5" customWidth="1"/>
    <col min="14063" max="14063" width="7.33203125" style="5" customWidth="1"/>
    <col min="14064" max="14064" width="9.6640625" style="5" customWidth="1"/>
    <col min="14065" max="14065" width="14.5546875" style="5" bestFit="1" customWidth="1"/>
    <col min="14066" max="14066" width="11.6640625" style="5" customWidth="1"/>
    <col min="14067" max="14067" width="47.109375" style="5" bestFit="1" customWidth="1"/>
    <col min="14068" max="14068" width="10.44140625" style="5" customWidth="1"/>
    <col min="14069" max="14070" width="8.88671875" style="5"/>
    <col min="14071" max="14071" width="13.33203125" style="5" bestFit="1" customWidth="1"/>
    <col min="14072" max="14316" width="8.88671875" style="5"/>
    <col min="14317" max="14317" width="3.6640625" style="5" customWidth="1"/>
    <col min="14318" max="14318" width="55.6640625" style="5" customWidth="1"/>
    <col min="14319" max="14319" width="7.33203125" style="5" customWidth="1"/>
    <col min="14320" max="14320" width="9.6640625" style="5" customWidth="1"/>
    <col min="14321" max="14321" width="14.5546875" style="5" bestFit="1" customWidth="1"/>
    <col min="14322" max="14322" width="11.6640625" style="5" customWidth="1"/>
    <col min="14323" max="14323" width="47.109375" style="5" bestFit="1" customWidth="1"/>
    <col min="14324" max="14324" width="10.44140625" style="5" customWidth="1"/>
    <col min="14325" max="14326" width="8.88671875" style="5"/>
    <col min="14327" max="14327" width="13.33203125" style="5" bestFit="1" customWidth="1"/>
    <col min="14328" max="14572" width="8.88671875" style="5"/>
    <col min="14573" max="14573" width="3.6640625" style="5" customWidth="1"/>
    <col min="14574" max="14574" width="55.6640625" style="5" customWidth="1"/>
    <col min="14575" max="14575" width="7.33203125" style="5" customWidth="1"/>
    <col min="14576" max="14576" width="9.6640625" style="5" customWidth="1"/>
    <col min="14577" max="14577" width="14.5546875" style="5" bestFit="1" customWidth="1"/>
    <col min="14578" max="14578" width="11.6640625" style="5" customWidth="1"/>
    <col min="14579" max="14579" width="47.109375" style="5" bestFit="1" customWidth="1"/>
    <col min="14580" max="14580" width="10.44140625" style="5" customWidth="1"/>
    <col min="14581" max="14582" width="8.88671875" style="5"/>
    <col min="14583" max="14583" width="13.33203125" style="5" bestFit="1" customWidth="1"/>
    <col min="14584" max="14828" width="8.88671875" style="5"/>
    <col min="14829" max="14829" width="3.6640625" style="5" customWidth="1"/>
    <col min="14830" max="14830" width="55.6640625" style="5" customWidth="1"/>
    <col min="14831" max="14831" width="7.33203125" style="5" customWidth="1"/>
    <col min="14832" max="14832" width="9.6640625" style="5" customWidth="1"/>
    <col min="14833" max="14833" width="14.5546875" style="5" bestFit="1" customWidth="1"/>
    <col min="14834" max="14834" width="11.6640625" style="5" customWidth="1"/>
    <col min="14835" max="14835" width="47.109375" style="5" bestFit="1" customWidth="1"/>
    <col min="14836" max="14836" width="10.44140625" style="5" customWidth="1"/>
    <col min="14837" max="14838" width="8.88671875" style="5"/>
    <col min="14839" max="14839" width="13.33203125" style="5" bestFit="1" customWidth="1"/>
    <col min="14840" max="15084" width="8.88671875" style="5"/>
    <col min="15085" max="15085" width="3.6640625" style="5" customWidth="1"/>
    <col min="15086" max="15086" width="55.6640625" style="5" customWidth="1"/>
    <col min="15087" max="15087" width="7.33203125" style="5" customWidth="1"/>
    <col min="15088" max="15088" width="9.6640625" style="5" customWidth="1"/>
    <col min="15089" max="15089" width="14.5546875" style="5" bestFit="1" customWidth="1"/>
    <col min="15090" max="15090" width="11.6640625" style="5" customWidth="1"/>
    <col min="15091" max="15091" width="47.109375" style="5" bestFit="1" customWidth="1"/>
    <col min="15092" max="15092" width="10.44140625" style="5" customWidth="1"/>
    <col min="15093" max="15094" width="8.88671875" style="5"/>
    <col min="15095" max="15095" width="13.33203125" style="5" bestFit="1" customWidth="1"/>
    <col min="15096" max="15340" width="8.88671875" style="5"/>
    <col min="15341" max="15341" width="3.6640625" style="5" customWidth="1"/>
    <col min="15342" max="15342" width="55.6640625" style="5" customWidth="1"/>
    <col min="15343" max="15343" width="7.33203125" style="5" customWidth="1"/>
    <col min="15344" max="15344" width="9.6640625" style="5" customWidth="1"/>
    <col min="15345" max="15345" width="14.5546875" style="5" bestFit="1" customWidth="1"/>
    <col min="15346" max="15346" width="11.6640625" style="5" customWidth="1"/>
    <col min="15347" max="15347" width="47.109375" style="5" bestFit="1" customWidth="1"/>
    <col min="15348" max="15348" width="10.44140625" style="5" customWidth="1"/>
    <col min="15349" max="15350" width="8.88671875" style="5"/>
    <col min="15351" max="15351" width="13.33203125" style="5" bestFit="1" customWidth="1"/>
    <col min="15352" max="15596" width="8.88671875" style="5"/>
    <col min="15597" max="15597" width="3.6640625" style="5" customWidth="1"/>
    <col min="15598" max="15598" width="55.6640625" style="5" customWidth="1"/>
    <col min="15599" max="15599" width="7.33203125" style="5" customWidth="1"/>
    <col min="15600" max="15600" width="9.6640625" style="5" customWidth="1"/>
    <col min="15601" max="15601" width="14.5546875" style="5" bestFit="1" customWidth="1"/>
    <col min="15602" max="15602" width="11.6640625" style="5" customWidth="1"/>
    <col min="15603" max="15603" width="47.109375" style="5" bestFit="1" customWidth="1"/>
    <col min="15604" max="15604" width="10.44140625" style="5" customWidth="1"/>
    <col min="15605" max="15606" width="8.88671875" style="5"/>
    <col min="15607" max="15607" width="13.33203125" style="5" bestFit="1" customWidth="1"/>
    <col min="15608" max="15852" width="8.88671875" style="5"/>
    <col min="15853" max="15853" width="3.6640625" style="5" customWidth="1"/>
    <col min="15854" max="15854" width="55.6640625" style="5" customWidth="1"/>
    <col min="15855" max="15855" width="7.33203125" style="5" customWidth="1"/>
    <col min="15856" max="15856" width="9.6640625" style="5" customWidth="1"/>
    <col min="15857" max="15857" width="14.5546875" style="5" bestFit="1" customWidth="1"/>
    <col min="15858" max="15858" width="11.6640625" style="5" customWidth="1"/>
    <col min="15859" max="15859" width="47.109375" style="5" bestFit="1" customWidth="1"/>
    <col min="15860" max="15860" width="10.44140625" style="5" customWidth="1"/>
    <col min="15861" max="15862" width="8.88671875" style="5"/>
    <col min="15863" max="15863" width="13.33203125" style="5" bestFit="1" customWidth="1"/>
    <col min="15864" max="16108" width="8.88671875" style="5"/>
    <col min="16109" max="16109" width="3.6640625" style="5" customWidth="1"/>
    <col min="16110" max="16110" width="55.6640625" style="5" customWidth="1"/>
    <col min="16111" max="16111" width="7.33203125" style="5" customWidth="1"/>
    <col min="16112" max="16112" width="9.6640625" style="5" customWidth="1"/>
    <col min="16113" max="16113" width="14.5546875" style="5" bestFit="1" customWidth="1"/>
    <col min="16114" max="16114" width="11.6640625" style="5" customWidth="1"/>
    <col min="16115" max="16115" width="47.109375" style="5" bestFit="1" customWidth="1"/>
    <col min="16116" max="16116" width="10.44140625" style="5" customWidth="1"/>
    <col min="16117" max="16118" width="8.88671875" style="5"/>
    <col min="16119" max="16119" width="13.33203125" style="5" bestFit="1" customWidth="1"/>
    <col min="16120" max="16384" width="8.88671875" style="5"/>
  </cols>
  <sheetData>
    <row r="2" spans="2:12" ht="16.2" thickBot="1"/>
    <row r="3" spans="2:12" ht="15.6" customHeight="1">
      <c r="B3" s="6" t="s">
        <v>64</v>
      </c>
      <c r="C3" s="7"/>
      <c r="D3" s="7"/>
      <c r="E3" s="7"/>
      <c r="F3" s="7"/>
      <c r="G3" s="7"/>
      <c r="H3" s="7"/>
      <c r="I3" s="7"/>
      <c r="J3" s="7"/>
      <c r="K3" s="7"/>
      <c r="L3" s="8"/>
    </row>
    <row r="4" spans="2:12" ht="15.6" customHeight="1" thickBot="1">
      <c r="B4" s="9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2:12" ht="31.2">
      <c r="B5" s="12" t="s">
        <v>0</v>
      </c>
      <c r="C5" s="13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3" t="s">
        <v>1</v>
      </c>
      <c r="I5" s="14" t="s">
        <v>2</v>
      </c>
      <c r="J5" s="14" t="s">
        <v>3</v>
      </c>
      <c r="K5" s="14" t="s">
        <v>4</v>
      </c>
      <c r="L5" s="14" t="s">
        <v>5</v>
      </c>
    </row>
    <row r="6" spans="2:12">
      <c r="B6" s="15"/>
      <c r="C6" s="16" t="s">
        <v>6</v>
      </c>
      <c r="D6" s="17"/>
      <c r="E6" s="17"/>
      <c r="F6" s="17"/>
      <c r="G6" s="17"/>
      <c r="H6" s="18" t="s">
        <v>7</v>
      </c>
      <c r="I6" s="19"/>
      <c r="J6" s="19"/>
      <c r="K6" s="19"/>
      <c r="L6" s="19"/>
    </row>
    <row r="7" spans="2:12" ht="18">
      <c r="B7" s="20" t="s">
        <v>18</v>
      </c>
      <c r="C7" s="21"/>
      <c r="D7" s="21"/>
      <c r="E7" s="21"/>
      <c r="F7" s="21"/>
      <c r="G7" s="21"/>
      <c r="H7" s="21"/>
      <c r="I7" s="21"/>
      <c r="J7" s="21"/>
      <c r="K7" s="21"/>
      <c r="L7" s="22"/>
    </row>
    <row r="8" spans="2:12">
      <c r="B8" s="15">
        <v>1</v>
      </c>
      <c r="C8" s="23" t="s">
        <v>19</v>
      </c>
      <c r="D8" s="19" t="s">
        <v>9</v>
      </c>
      <c r="E8" s="19">
        <v>170</v>
      </c>
      <c r="F8" s="19">
        <v>250</v>
      </c>
      <c r="G8" s="19">
        <f>E8*F8</f>
        <v>42500</v>
      </c>
      <c r="H8" s="24"/>
      <c r="I8" s="25"/>
      <c r="J8" s="25"/>
      <c r="K8" s="25"/>
      <c r="L8" s="25"/>
    </row>
    <row r="9" spans="2:12">
      <c r="B9" s="15">
        <v>2</v>
      </c>
      <c r="C9" s="23" t="s">
        <v>20</v>
      </c>
      <c r="D9" s="19" t="s">
        <v>13</v>
      </c>
      <c r="E9" s="19">
        <v>1</v>
      </c>
      <c r="F9" s="19">
        <v>4000</v>
      </c>
      <c r="G9" s="19">
        <f>E9*F9</f>
        <v>4000</v>
      </c>
      <c r="H9" s="24" t="s">
        <v>59</v>
      </c>
      <c r="I9" s="25" t="s">
        <v>12</v>
      </c>
      <c r="J9" s="25">
        <v>1</v>
      </c>
      <c r="K9" s="25">
        <v>326.01</v>
      </c>
      <c r="L9" s="25">
        <f>J9*K9</f>
        <v>326.01</v>
      </c>
    </row>
    <row r="10" spans="2:12">
      <c r="B10" s="15">
        <v>3</v>
      </c>
      <c r="C10" s="23" t="s">
        <v>21</v>
      </c>
      <c r="D10" s="19" t="s">
        <v>22</v>
      </c>
      <c r="E10" s="19">
        <v>45</v>
      </c>
      <c r="F10" s="19">
        <v>550</v>
      </c>
      <c r="G10" s="19">
        <f>E10*F10</f>
        <v>24750</v>
      </c>
      <c r="H10" s="24" t="s">
        <v>60</v>
      </c>
      <c r="I10" s="25" t="s">
        <v>12</v>
      </c>
      <c r="J10" s="25">
        <v>2</v>
      </c>
      <c r="K10" s="25">
        <v>356.01</v>
      </c>
      <c r="L10" s="25">
        <f>J10*K10</f>
        <v>712.02</v>
      </c>
    </row>
    <row r="11" spans="2:12" ht="17.399999999999999">
      <c r="B11" s="26" t="s">
        <v>14</v>
      </c>
      <c r="C11" s="26"/>
      <c r="D11" s="26"/>
      <c r="E11" s="26"/>
      <c r="F11" s="26"/>
      <c r="G11" s="27">
        <f>SUM(G8:G10)</f>
        <v>71250</v>
      </c>
      <c r="H11" s="28" t="s">
        <v>15</v>
      </c>
      <c r="I11" s="28"/>
      <c r="J11" s="28"/>
      <c r="K11" s="28"/>
      <c r="L11" s="29">
        <f>SUM(L9:L10)</f>
        <v>1038.03</v>
      </c>
    </row>
    <row r="12" spans="2:12" ht="18">
      <c r="B12" s="20" t="s">
        <v>65</v>
      </c>
      <c r="C12" s="21"/>
      <c r="D12" s="21"/>
      <c r="E12" s="21"/>
      <c r="F12" s="21"/>
      <c r="G12" s="21"/>
      <c r="H12" s="21"/>
      <c r="I12" s="21"/>
      <c r="J12" s="21"/>
      <c r="K12" s="21"/>
      <c r="L12" s="22"/>
    </row>
    <row r="13" spans="2:12">
      <c r="B13" s="15">
        <v>1</v>
      </c>
      <c r="C13" s="23" t="s">
        <v>25</v>
      </c>
      <c r="D13" s="19" t="s">
        <v>22</v>
      </c>
      <c r="E13" s="19">
        <v>8.8699999999999992</v>
      </c>
      <c r="F13" s="19">
        <v>1600</v>
      </c>
      <c r="G13" s="19">
        <f>E13*F13</f>
        <v>14191.999999999998</v>
      </c>
      <c r="H13" s="24" t="s">
        <v>23</v>
      </c>
      <c r="I13" s="25" t="s">
        <v>9</v>
      </c>
      <c r="J13" s="25">
        <f>126*0.35</f>
        <v>44.099999999999994</v>
      </c>
      <c r="K13" s="25">
        <v>11.43</v>
      </c>
      <c r="L13" s="25">
        <f>J13*K13</f>
        <v>504.06299999999993</v>
      </c>
    </row>
    <row r="14" spans="2:12">
      <c r="B14" s="15"/>
      <c r="C14" s="23"/>
      <c r="D14" s="19"/>
      <c r="E14" s="19"/>
      <c r="F14" s="19"/>
      <c r="G14" s="19"/>
      <c r="H14" s="24" t="s">
        <v>24</v>
      </c>
      <c r="I14" s="25" t="s">
        <v>12</v>
      </c>
      <c r="J14" s="25">
        <v>2</v>
      </c>
      <c r="K14" s="25">
        <v>100</v>
      </c>
      <c r="L14" s="25">
        <f>J14*K14</f>
        <v>200</v>
      </c>
    </row>
    <row r="15" spans="2:12">
      <c r="B15" s="15"/>
      <c r="C15" s="23"/>
      <c r="D15" s="19"/>
      <c r="E15" s="19"/>
      <c r="F15" s="19"/>
      <c r="G15" s="19"/>
      <c r="H15" s="24" t="s">
        <v>26</v>
      </c>
      <c r="I15" s="25" t="s">
        <v>22</v>
      </c>
      <c r="J15" s="25">
        <f>E13</f>
        <v>8.8699999999999992</v>
      </c>
      <c r="K15" s="25">
        <v>3500</v>
      </c>
      <c r="L15" s="25">
        <f>J15*K15</f>
        <v>31044.999999999996</v>
      </c>
    </row>
    <row r="16" spans="2:12">
      <c r="B16" s="15">
        <v>2</v>
      </c>
      <c r="C16" s="23" t="s">
        <v>27</v>
      </c>
      <c r="D16" s="19" t="s">
        <v>9</v>
      </c>
      <c r="E16" s="19">
        <v>125</v>
      </c>
      <c r="F16" s="19">
        <v>350</v>
      </c>
      <c r="G16" s="19">
        <f>E16*F16</f>
        <v>43750</v>
      </c>
      <c r="H16" s="24" t="s">
        <v>28</v>
      </c>
      <c r="I16" s="25" t="s">
        <v>22</v>
      </c>
      <c r="J16" s="25">
        <f>E16*0.03</f>
        <v>3.75</v>
      </c>
      <c r="K16" s="25">
        <v>12500</v>
      </c>
      <c r="L16" s="25">
        <f>J16*K16</f>
        <v>46875</v>
      </c>
    </row>
    <row r="17" spans="2:12">
      <c r="B17" s="15"/>
      <c r="C17" s="23"/>
      <c r="D17" s="19"/>
      <c r="E17" s="19"/>
      <c r="F17" s="19"/>
      <c r="G17" s="19"/>
      <c r="H17" s="24" t="s">
        <v>23</v>
      </c>
      <c r="I17" s="25" t="s">
        <v>9</v>
      </c>
      <c r="J17" s="25">
        <f>E16*1.1</f>
        <v>137.5</v>
      </c>
      <c r="K17" s="25">
        <v>11.43</v>
      </c>
      <c r="L17" s="25">
        <f>J17*K17</f>
        <v>1571.625</v>
      </c>
    </row>
    <row r="18" spans="2:12">
      <c r="B18" s="15"/>
      <c r="C18" s="23"/>
      <c r="D18" s="19"/>
      <c r="E18" s="19"/>
      <c r="F18" s="19"/>
      <c r="G18" s="19"/>
      <c r="H18" s="24" t="s">
        <v>29</v>
      </c>
      <c r="I18" s="25" t="s">
        <v>12</v>
      </c>
      <c r="J18" s="25">
        <v>1000</v>
      </c>
      <c r="K18" s="25">
        <v>0.59</v>
      </c>
      <c r="L18" s="25">
        <f>J18*K18</f>
        <v>590</v>
      </c>
    </row>
    <row r="19" spans="2:12">
      <c r="B19" s="15"/>
      <c r="C19" s="23"/>
      <c r="D19" s="19"/>
      <c r="E19" s="19"/>
      <c r="F19" s="19"/>
      <c r="G19" s="19"/>
      <c r="H19" s="24" t="s">
        <v>32</v>
      </c>
      <c r="I19" s="25" t="s">
        <v>12</v>
      </c>
      <c r="J19" s="25">
        <v>125</v>
      </c>
      <c r="K19" s="25">
        <v>112</v>
      </c>
      <c r="L19" s="25">
        <f>J19*K19</f>
        <v>14000</v>
      </c>
    </row>
    <row r="20" spans="2:12">
      <c r="B20" s="15"/>
      <c r="C20" s="23"/>
      <c r="D20" s="19"/>
      <c r="E20" s="19"/>
      <c r="F20" s="19"/>
      <c r="G20" s="19"/>
      <c r="H20" s="24" t="s">
        <v>30</v>
      </c>
      <c r="I20" s="25" t="s">
        <v>12</v>
      </c>
      <c r="J20" s="25">
        <f>J19*2</f>
        <v>250</v>
      </c>
      <c r="K20" s="25">
        <v>2.62</v>
      </c>
      <c r="L20" s="25">
        <f t="shared" ref="L20:L22" si="0">J20*K20</f>
        <v>655</v>
      </c>
    </row>
    <row r="21" spans="2:12">
      <c r="B21" s="15"/>
      <c r="C21" s="23"/>
      <c r="D21" s="19"/>
      <c r="E21" s="19"/>
      <c r="F21" s="19"/>
      <c r="G21" s="19"/>
      <c r="H21" s="24" t="s">
        <v>31</v>
      </c>
      <c r="I21" s="25" t="s">
        <v>12</v>
      </c>
      <c r="J21" s="25">
        <v>250</v>
      </c>
      <c r="K21" s="25">
        <v>1.68</v>
      </c>
      <c r="L21" s="25">
        <f t="shared" si="0"/>
        <v>420</v>
      </c>
    </row>
    <row r="22" spans="2:12">
      <c r="B22" s="15"/>
      <c r="C22" s="23"/>
      <c r="D22" s="19"/>
      <c r="E22" s="19"/>
      <c r="F22" s="19"/>
      <c r="G22" s="19"/>
      <c r="H22" s="24" t="s">
        <v>33</v>
      </c>
      <c r="I22" s="25" t="s">
        <v>10</v>
      </c>
      <c r="J22" s="25">
        <v>2</v>
      </c>
      <c r="K22" s="25">
        <v>127</v>
      </c>
      <c r="L22" s="25">
        <f t="shared" si="0"/>
        <v>254</v>
      </c>
    </row>
    <row r="23" spans="2:12">
      <c r="B23" s="15">
        <v>3</v>
      </c>
      <c r="C23" s="23" t="s">
        <v>35</v>
      </c>
      <c r="D23" s="19" t="s">
        <v>22</v>
      </c>
      <c r="E23" s="19">
        <v>33.06</v>
      </c>
      <c r="F23" s="19">
        <v>3500</v>
      </c>
      <c r="G23" s="19">
        <f>E23*F23</f>
        <v>115710.00000000001</v>
      </c>
      <c r="H23" s="24" t="s">
        <v>34</v>
      </c>
      <c r="I23" s="25" t="s">
        <v>22</v>
      </c>
      <c r="J23" s="25">
        <v>33.06</v>
      </c>
      <c r="K23" s="25">
        <v>4500</v>
      </c>
      <c r="L23" s="25">
        <f t="shared" ref="L23:L36" si="1">J23*K23</f>
        <v>148770</v>
      </c>
    </row>
    <row r="24" spans="2:12">
      <c r="B24" s="15"/>
      <c r="C24" s="23"/>
      <c r="D24" s="19"/>
      <c r="E24" s="19"/>
      <c r="F24" s="19"/>
      <c r="G24" s="19"/>
      <c r="H24" s="24" t="s">
        <v>36</v>
      </c>
      <c r="I24" s="25" t="s">
        <v>10</v>
      </c>
      <c r="J24" s="25">
        <v>172.22</v>
      </c>
      <c r="K24" s="25">
        <v>38</v>
      </c>
      <c r="L24" s="25">
        <f t="shared" si="1"/>
        <v>6544.36</v>
      </c>
    </row>
    <row r="25" spans="2:12">
      <c r="B25" s="15"/>
      <c r="C25" s="23"/>
      <c r="D25" s="19"/>
      <c r="E25" s="19"/>
      <c r="F25" s="19"/>
      <c r="G25" s="19"/>
      <c r="H25" s="24" t="s">
        <v>37</v>
      </c>
      <c r="I25" s="25" t="s">
        <v>10</v>
      </c>
      <c r="J25" s="25">
        <v>934.89</v>
      </c>
      <c r="K25" s="25">
        <v>38</v>
      </c>
      <c r="L25" s="25">
        <f t="shared" si="1"/>
        <v>35525.82</v>
      </c>
    </row>
    <row r="26" spans="2:12">
      <c r="B26" s="15"/>
      <c r="C26" s="23"/>
      <c r="D26" s="19"/>
      <c r="E26" s="19"/>
      <c r="F26" s="19"/>
      <c r="G26" s="19"/>
      <c r="H26" s="24" t="s">
        <v>38</v>
      </c>
      <c r="I26" s="25" t="s">
        <v>10</v>
      </c>
      <c r="J26" s="25">
        <v>930.25</v>
      </c>
      <c r="K26" s="25">
        <v>38</v>
      </c>
      <c r="L26" s="25">
        <f t="shared" si="1"/>
        <v>35349.5</v>
      </c>
    </row>
    <row r="27" spans="2:12">
      <c r="B27" s="15"/>
      <c r="C27" s="23"/>
      <c r="D27" s="19"/>
      <c r="E27" s="19"/>
      <c r="F27" s="19"/>
      <c r="G27" s="19"/>
      <c r="H27" s="24" t="s">
        <v>39</v>
      </c>
      <c r="I27" s="25" t="s">
        <v>10</v>
      </c>
      <c r="J27" s="25">
        <v>539.35</v>
      </c>
      <c r="K27" s="25">
        <v>38</v>
      </c>
      <c r="L27" s="25">
        <f t="shared" si="1"/>
        <v>20495.3</v>
      </c>
    </row>
    <row r="28" spans="2:12">
      <c r="B28" s="15"/>
      <c r="C28" s="23"/>
      <c r="D28" s="19"/>
      <c r="E28" s="19"/>
      <c r="F28" s="19"/>
      <c r="G28" s="19"/>
      <c r="H28" s="24" t="s">
        <v>40</v>
      </c>
      <c r="I28" s="25" t="s">
        <v>10</v>
      </c>
      <c r="J28" s="25">
        <v>3</v>
      </c>
      <c r="K28" s="25">
        <v>187.56</v>
      </c>
      <c r="L28" s="25">
        <f t="shared" si="1"/>
        <v>562.68000000000006</v>
      </c>
    </row>
    <row r="29" spans="2:12">
      <c r="B29" s="15"/>
      <c r="C29" s="23"/>
      <c r="D29" s="19"/>
      <c r="E29" s="19"/>
      <c r="F29" s="19"/>
      <c r="G29" s="19"/>
      <c r="H29" s="24" t="s">
        <v>41</v>
      </c>
      <c r="I29" s="25" t="s">
        <v>12</v>
      </c>
      <c r="J29" s="25">
        <v>4</v>
      </c>
      <c r="K29" s="25">
        <v>189.96</v>
      </c>
      <c r="L29" s="25">
        <f t="shared" si="1"/>
        <v>759.84</v>
      </c>
    </row>
    <row r="30" spans="2:12">
      <c r="B30" s="15">
        <v>4</v>
      </c>
      <c r="C30" s="23" t="s">
        <v>42</v>
      </c>
      <c r="D30" s="19" t="s">
        <v>8</v>
      </c>
      <c r="E30" s="19">
        <v>48.45</v>
      </c>
      <c r="F30" s="19">
        <v>350</v>
      </c>
      <c r="G30" s="19">
        <f>E30*F30</f>
        <v>16957.5</v>
      </c>
      <c r="H30" s="24" t="s">
        <v>43</v>
      </c>
      <c r="I30" s="25" t="s">
        <v>12</v>
      </c>
      <c r="J30" s="25">
        <v>25</v>
      </c>
      <c r="K30" s="25">
        <f>762.46</f>
        <v>762.46</v>
      </c>
      <c r="L30" s="25">
        <f t="shared" si="1"/>
        <v>19061.5</v>
      </c>
    </row>
    <row r="31" spans="2:12">
      <c r="B31" s="15"/>
      <c r="C31" s="23"/>
      <c r="D31" s="19"/>
      <c r="E31" s="19"/>
      <c r="F31" s="19"/>
      <c r="G31" s="19"/>
      <c r="H31" s="24" t="s">
        <v>44</v>
      </c>
      <c r="I31" s="25" t="s">
        <v>12</v>
      </c>
      <c r="J31" s="25">
        <v>12</v>
      </c>
      <c r="K31" s="25">
        <v>434.35399999999998</v>
      </c>
      <c r="L31" s="25">
        <f t="shared" si="1"/>
        <v>5212.2479999999996</v>
      </c>
    </row>
    <row r="32" spans="2:12">
      <c r="B32" s="15"/>
      <c r="C32" s="23"/>
      <c r="D32" s="19"/>
      <c r="E32" s="19"/>
      <c r="F32" s="19"/>
      <c r="G32" s="19"/>
      <c r="H32" s="24"/>
      <c r="I32" s="25"/>
      <c r="J32" s="25"/>
      <c r="K32" s="25"/>
      <c r="L32" s="25"/>
    </row>
    <row r="33" spans="2:12">
      <c r="B33" s="15"/>
      <c r="C33" s="23"/>
      <c r="D33" s="19"/>
      <c r="E33" s="19"/>
      <c r="F33" s="19"/>
      <c r="G33" s="19"/>
      <c r="H33" s="24" t="s">
        <v>45</v>
      </c>
      <c r="I33" s="25" t="s">
        <v>13</v>
      </c>
      <c r="J33" s="25">
        <v>1</v>
      </c>
      <c r="K33" s="25">
        <v>1500</v>
      </c>
      <c r="L33" s="25">
        <f t="shared" si="1"/>
        <v>1500</v>
      </c>
    </row>
    <row r="34" spans="2:12">
      <c r="B34" s="15"/>
      <c r="C34" s="23"/>
      <c r="D34" s="19"/>
      <c r="E34" s="19"/>
      <c r="F34" s="19"/>
      <c r="G34" s="19"/>
      <c r="H34" s="24" t="s">
        <v>46</v>
      </c>
      <c r="I34" s="25" t="s">
        <v>13</v>
      </c>
      <c r="J34" s="25">
        <v>1</v>
      </c>
      <c r="K34" s="25">
        <v>1800</v>
      </c>
      <c r="L34" s="25">
        <f t="shared" si="1"/>
        <v>1800</v>
      </c>
    </row>
    <row r="35" spans="2:12">
      <c r="B35" s="15">
        <v>5</v>
      </c>
      <c r="C35" s="23" t="s">
        <v>47</v>
      </c>
      <c r="D35" s="19" t="s">
        <v>48</v>
      </c>
      <c r="E35" s="19">
        <v>4</v>
      </c>
      <c r="F35" s="19">
        <v>1800</v>
      </c>
      <c r="G35" s="19">
        <f>E35*F35</f>
        <v>7200</v>
      </c>
      <c r="H35" s="24"/>
      <c r="I35" s="25"/>
      <c r="J35" s="25"/>
      <c r="K35" s="25"/>
      <c r="L35" s="25"/>
    </row>
    <row r="36" spans="2:12">
      <c r="B36" s="15">
        <v>6</v>
      </c>
      <c r="C36" s="23" t="s">
        <v>49</v>
      </c>
      <c r="D36" s="19" t="s">
        <v>48</v>
      </c>
      <c r="E36" s="19">
        <v>4</v>
      </c>
      <c r="F36" s="19">
        <v>500</v>
      </c>
      <c r="G36" s="19">
        <f>E36*F36</f>
        <v>2000</v>
      </c>
      <c r="H36" s="24" t="s">
        <v>54</v>
      </c>
      <c r="I36" s="25" t="s">
        <v>10</v>
      </c>
      <c r="J36" s="25">
        <v>1</v>
      </c>
      <c r="K36" s="25">
        <v>254.87</v>
      </c>
      <c r="L36" s="25">
        <f t="shared" si="1"/>
        <v>254.87</v>
      </c>
    </row>
    <row r="37" spans="2:12" ht="31.2">
      <c r="B37" s="15">
        <v>7</v>
      </c>
      <c r="C37" s="23" t="s">
        <v>50</v>
      </c>
      <c r="D37" s="19" t="s">
        <v>48</v>
      </c>
      <c r="E37" s="19">
        <v>4</v>
      </c>
      <c r="F37" s="19">
        <v>600</v>
      </c>
      <c r="G37" s="19">
        <f>E37*F37</f>
        <v>2400</v>
      </c>
      <c r="H37" s="24" t="s">
        <v>51</v>
      </c>
      <c r="I37" s="25" t="s">
        <v>10</v>
      </c>
      <c r="J37" s="25">
        <v>8.9</v>
      </c>
      <c r="K37" s="25">
        <v>89.668999999999997</v>
      </c>
      <c r="L37" s="25">
        <f t="shared" ref="L37:L42" si="2">J37*K37</f>
        <v>798.05409999999995</v>
      </c>
    </row>
    <row r="38" spans="2:12">
      <c r="B38" s="15"/>
      <c r="C38" s="23"/>
      <c r="D38" s="19"/>
      <c r="E38" s="19"/>
      <c r="F38" s="19"/>
      <c r="G38" s="19"/>
      <c r="H38" s="24" t="s">
        <v>52</v>
      </c>
      <c r="I38" s="25" t="s">
        <v>12</v>
      </c>
      <c r="J38" s="25">
        <v>16</v>
      </c>
      <c r="K38" s="25">
        <v>129.15</v>
      </c>
      <c r="L38" s="25">
        <f t="shared" si="2"/>
        <v>2066.4</v>
      </c>
    </row>
    <row r="39" spans="2:12">
      <c r="B39" s="15"/>
      <c r="C39" s="23"/>
      <c r="D39" s="19"/>
      <c r="E39" s="19"/>
      <c r="F39" s="19"/>
      <c r="G39" s="19"/>
      <c r="H39" s="24" t="s">
        <v>53</v>
      </c>
      <c r="I39" s="25" t="s">
        <v>11</v>
      </c>
      <c r="J39" s="25">
        <v>1.2</v>
      </c>
      <c r="K39" s="25">
        <v>124.54</v>
      </c>
      <c r="L39" s="25">
        <f t="shared" si="2"/>
        <v>149.44800000000001</v>
      </c>
    </row>
    <row r="40" spans="2:12">
      <c r="B40" s="15"/>
      <c r="C40" s="23"/>
      <c r="D40" s="19"/>
      <c r="E40" s="19"/>
      <c r="F40" s="19"/>
      <c r="G40" s="19"/>
      <c r="H40" s="24" t="s">
        <v>55</v>
      </c>
      <c r="I40" s="25" t="s">
        <v>10</v>
      </c>
      <c r="J40" s="25">
        <v>0.124</v>
      </c>
      <c r="K40" s="25">
        <v>458.88</v>
      </c>
      <c r="L40" s="25">
        <f t="shared" si="2"/>
        <v>56.901119999999999</v>
      </c>
    </row>
    <row r="41" spans="2:12">
      <c r="B41" s="15">
        <v>8</v>
      </c>
      <c r="C41" s="23" t="s">
        <v>66</v>
      </c>
      <c r="D41" s="19" t="s">
        <v>9</v>
      </c>
      <c r="E41" s="19">
        <f>126*0.5</f>
        <v>63</v>
      </c>
      <c r="F41" s="19">
        <v>130</v>
      </c>
      <c r="G41" s="19">
        <f>E41*F41</f>
        <v>8190</v>
      </c>
      <c r="H41" s="24" t="s">
        <v>67</v>
      </c>
      <c r="I41" s="25" t="s">
        <v>12</v>
      </c>
      <c r="J41" s="25">
        <v>2</v>
      </c>
      <c r="K41" s="25">
        <v>3256.2</v>
      </c>
      <c r="L41" s="25">
        <f t="shared" si="2"/>
        <v>6512.4</v>
      </c>
    </row>
    <row r="42" spans="2:12">
      <c r="B42" s="15"/>
      <c r="C42" s="23"/>
      <c r="D42" s="19"/>
      <c r="E42" s="19"/>
      <c r="F42" s="19"/>
      <c r="G42" s="19"/>
      <c r="H42" s="24" t="s">
        <v>68</v>
      </c>
      <c r="I42" s="25" t="s">
        <v>12</v>
      </c>
      <c r="J42" s="25">
        <v>2</v>
      </c>
      <c r="K42" s="25">
        <v>189.91</v>
      </c>
      <c r="L42" s="25">
        <f t="shared" si="2"/>
        <v>379.82</v>
      </c>
    </row>
    <row r="43" spans="2:12" ht="17.399999999999999">
      <c r="B43" s="26" t="s">
        <v>14</v>
      </c>
      <c r="C43" s="26"/>
      <c r="D43" s="26"/>
      <c r="E43" s="26"/>
      <c r="F43" s="26"/>
      <c r="G43" s="27">
        <f>SUM(G13:G40)</f>
        <v>202209.5</v>
      </c>
      <c r="H43" s="28" t="s">
        <v>15</v>
      </c>
      <c r="I43" s="28"/>
      <c r="J43" s="28"/>
      <c r="K43" s="28"/>
      <c r="L43" s="29">
        <f>SUM(L13:L42)</f>
        <v>381913.82922000001</v>
      </c>
    </row>
    <row r="44" spans="2:12" ht="18">
      <c r="B44" s="20" t="s">
        <v>56</v>
      </c>
      <c r="C44" s="21"/>
      <c r="D44" s="21"/>
      <c r="E44" s="21"/>
      <c r="F44" s="21"/>
      <c r="G44" s="21"/>
      <c r="H44" s="21"/>
      <c r="I44" s="21"/>
      <c r="J44" s="21"/>
      <c r="K44" s="21"/>
      <c r="L44" s="22"/>
    </row>
    <row r="45" spans="2:12">
      <c r="B45" s="15">
        <v>1</v>
      </c>
      <c r="C45" s="23" t="s">
        <v>57</v>
      </c>
      <c r="D45" s="19" t="s">
        <v>58</v>
      </c>
      <c r="E45" s="19">
        <v>3</v>
      </c>
      <c r="F45" s="19">
        <v>800</v>
      </c>
      <c r="G45" s="19">
        <f>E45*F45</f>
        <v>2400</v>
      </c>
      <c r="H45" s="24"/>
      <c r="I45" s="25"/>
      <c r="J45" s="25"/>
      <c r="K45" s="25"/>
      <c r="L45" s="25"/>
    </row>
    <row r="46" spans="2:12" ht="31.2">
      <c r="B46" s="15">
        <v>2</v>
      </c>
      <c r="C46" s="23" t="s">
        <v>61</v>
      </c>
      <c r="D46" s="19" t="s">
        <v>17</v>
      </c>
      <c r="E46" s="19">
        <f>8*5</f>
        <v>40</v>
      </c>
      <c r="F46" s="19">
        <v>250</v>
      </c>
      <c r="G46" s="19">
        <f>E46*F46</f>
        <v>10000</v>
      </c>
      <c r="H46" s="24"/>
      <c r="I46" s="25"/>
      <c r="J46" s="25"/>
      <c r="K46" s="25"/>
      <c r="L46" s="25"/>
    </row>
    <row r="47" spans="2:12">
      <c r="B47" s="15">
        <v>3</v>
      </c>
      <c r="C47" s="23" t="s">
        <v>62</v>
      </c>
      <c r="D47" s="19" t="s">
        <v>63</v>
      </c>
      <c r="E47" s="19">
        <v>4</v>
      </c>
      <c r="F47" s="19">
        <v>4000</v>
      </c>
      <c r="G47" s="19">
        <f>E47*F47</f>
        <v>16000</v>
      </c>
      <c r="H47" s="24"/>
      <c r="I47" s="25"/>
      <c r="J47" s="25"/>
      <c r="K47" s="25"/>
      <c r="L47" s="25"/>
    </row>
    <row r="48" spans="2:12">
      <c r="B48" s="15">
        <v>4</v>
      </c>
      <c r="C48" s="23" t="s">
        <v>16</v>
      </c>
      <c r="D48" s="19" t="s">
        <v>13</v>
      </c>
      <c r="E48" s="19">
        <v>3</v>
      </c>
      <c r="F48" s="19">
        <v>2000</v>
      </c>
      <c r="G48" s="19">
        <f>E48*F48</f>
        <v>6000</v>
      </c>
      <c r="H48" s="24"/>
      <c r="I48" s="25"/>
      <c r="J48" s="25"/>
      <c r="K48" s="25"/>
      <c r="L48" s="25"/>
    </row>
    <row r="49" spans="2:12" ht="17.399999999999999">
      <c r="B49" s="26" t="s">
        <v>14</v>
      </c>
      <c r="C49" s="26"/>
      <c r="D49" s="26"/>
      <c r="E49" s="26"/>
      <c r="F49" s="26"/>
      <c r="G49" s="27">
        <f>SUM(G45:G48)</f>
        <v>34400</v>
      </c>
      <c r="H49" s="28" t="s">
        <v>15</v>
      </c>
      <c r="I49" s="28"/>
      <c r="J49" s="28"/>
      <c r="K49" s="28"/>
      <c r="L49" s="29">
        <f>SUM(L45:L48)</f>
        <v>0</v>
      </c>
    </row>
    <row r="50" spans="2:12">
      <c r="K50" s="5"/>
      <c r="L50" s="5"/>
    </row>
    <row r="51" spans="2:12" ht="34.200000000000003" customHeight="1">
      <c r="B51" s="26" t="s">
        <v>14</v>
      </c>
      <c r="C51" s="26"/>
      <c r="D51" s="26"/>
      <c r="E51" s="26"/>
      <c r="F51" s="26"/>
      <c r="G51" s="27">
        <f>G49+G43+G11</f>
        <v>307859.5</v>
      </c>
      <c r="H51" s="28" t="s">
        <v>15</v>
      </c>
      <c r="I51" s="28"/>
      <c r="J51" s="28"/>
      <c r="K51" s="28"/>
      <c r="L51" s="29">
        <f>L49+L43+L11</f>
        <v>382951.85922000004</v>
      </c>
    </row>
    <row r="52" spans="2:12">
      <c r="K52" s="5"/>
      <c r="L52" s="5"/>
    </row>
    <row r="53" spans="2:12">
      <c r="K53" s="5"/>
      <c r="L53" s="5"/>
    </row>
    <row r="54" spans="2:12">
      <c r="K54" s="5"/>
      <c r="L54" s="5"/>
    </row>
    <row r="55" spans="2:12">
      <c r="K55" s="5"/>
      <c r="L55" s="5"/>
    </row>
    <row r="56" spans="2:12">
      <c r="K56" s="5"/>
      <c r="L56" s="5"/>
    </row>
    <row r="57" spans="2:12">
      <c r="K57" s="5"/>
      <c r="L57" s="5"/>
    </row>
    <row r="58" spans="2:12">
      <c r="K58" s="5"/>
      <c r="L58" s="5"/>
    </row>
    <row r="59" spans="2:12">
      <c r="K59" s="5"/>
      <c r="L59" s="5"/>
    </row>
    <row r="60" spans="2:12">
      <c r="K60" s="5"/>
      <c r="L60" s="5"/>
    </row>
    <row r="61" spans="2:12">
      <c r="K61" s="5"/>
      <c r="L61" s="5"/>
    </row>
    <row r="62" spans="2:12">
      <c r="K62" s="5"/>
      <c r="L62" s="5"/>
    </row>
    <row r="63" spans="2:12">
      <c r="K63" s="5"/>
      <c r="L63" s="5"/>
    </row>
    <row r="64" spans="2:12">
      <c r="K64" s="5"/>
      <c r="L64" s="5"/>
    </row>
    <row r="65" spans="11:12">
      <c r="K65" s="5"/>
      <c r="L65" s="5"/>
    </row>
    <row r="66" spans="11:12">
      <c r="K66" s="5"/>
      <c r="L66" s="5"/>
    </row>
    <row r="67" spans="11:12">
      <c r="K67" s="5"/>
      <c r="L67" s="5"/>
    </row>
    <row r="68" spans="11:12">
      <c r="K68" s="5"/>
      <c r="L68" s="5"/>
    </row>
    <row r="69" spans="11:12">
      <c r="K69" s="5"/>
      <c r="L69" s="5"/>
    </row>
    <row r="70" spans="11:12">
      <c r="K70" s="5"/>
      <c r="L70" s="5"/>
    </row>
    <row r="71" spans="11:12">
      <c r="K71" s="5"/>
      <c r="L71" s="5"/>
    </row>
    <row r="72" spans="11:12">
      <c r="K72" s="5"/>
      <c r="L72" s="5"/>
    </row>
    <row r="73" spans="11:12">
      <c r="K73" s="5"/>
      <c r="L73" s="5"/>
    </row>
    <row r="74" spans="11:12">
      <c r="K74" s="5"/>
      <c r="L74" s="5"/>
    </row>
    <row r="75" spans="11:12">
      <c r="K75" s="5"/>
      <c r="L75" s="5"/>
    </row>
    <row r="76" spans="11:12">
      <c r="K76" s="5"/>
      <c r="L76" s="5"/>
    </row>
    <row r="77" spans="11:12">
      <c r="K77" s="5"/>
      <c r="L77" s="5"/>
    </row>
    <row r="78" spans="11:12">
      <c r="K78" s="5"/>
      <c r="L78" s="5"/>
    </row>
    <row r="79" spans="11:12">
      <c r="K79" s="5"/>
      <c r="L79" s="5"/>
    </row>
    <row r="80" spans="11:12">
      <c r="K80" s="5"/>
      <c r="L80" s="5"/>
    </row>
    <row r="81" spans="11:12">
      <c r="K81" s="5"/>
      <c r="L81" s="5"/>
    </row>
    <row r="82" spans="11:12">
      <c r="K82" s="5"/>
      <c r="L82" s="5"/>
    </row>
    <row r="83" spans="11:12">
      <c r="K83" s="5"/>
      <c r="L83" s="5"/>
    </row>
    <row r="84" spans="11:12">
      <c r="K84" s="5"/>
      <c r="L84" s="5"/>
    </row>
    <row r="85" spans="11:12">
      <c r="K85" s="5"/>
      <c r="L85" s="5"/>
    </row>
    <row r="86" spans="11:12">
      <c r="K86" s="5"/>
      <c r="L86" s="5"/>
    </row>
    <row r="87" spans="11:12">
      <c r="K87" s="5"/>
      <c r="L87" s="5"/>
    </row>
    <row r="88" spans="11:12">
      <c r="K88" s="5"/>
      <c r="L88" s="5"/>
    </row>
    <row r="89" spans="11:12">
      <c r="K89" s="5"/>
      <c r="L89" s="5"/>
    </row>
    <row r="90" spans="11:12">
      <c r="K90" s="5"/>
      <c r="L90" s="5"/>
    </row>
    <row r="91" spans="11:12">
      <c r="K91" s="5"/>
      <c r="L91" s="5"/>
    </row>
    <row r="92" spans="11:12">
      <c r="K92" s="5"/>
      <c r="L92" s="5"/>
    </row>
    <row r="93" spans="11:12">
      <c r="K93" s="5"/>
      <c r="L93" s="5"/>
    </row>
    <row r="94" spans="11:12">
      <c r="K94" s="5"/>
      <c r="L94" s="5"/>
    </row>
    <row r="95" spans="11:12">
      <c r="K95" s="5"/>
      <c r="L95" s="5"/>
    </row>
    <row r="96" spans="11:12">
      <c r="K96" s="5"/>
      <c r="L96" s="5"/>
    </row>
    <row r="97" spans="11:12">
      <c r="K97" s="5"/>
      <c r="L97" s="5"/>
    </row>
    <row r="98" spans="11:12">
      <c r="K98" s="5"/>
      <c r="L98" s="5"/>
    </row>
    <row r="99" spans="11:12">
      <c r="K99" s="5"/>
      <c r="L99" s="5"/>
    </row>
    <row r="100" spans="11:12">
      <c r="K100" s="5"/>
      <c r="L100" s="5"/>
    </row>
    <row r="101" spans="11:12">
      <c r="K101" s="5"/>
      <c r="L101" s="5"/>
    </row>
    <row r="102" spans="11:12">
      <c r="K102" s="5"/>
      <c r="L102" s="5"/>
    </row>
    <row r="103" spans="11:12">
      <c r="K103" s="5"/>
      <c r="L103" s="5"/>
    </row>
    <row r="104" spans="11:12">
      <c r="K104" s="5"/>
      <c r="L104" s="5"/>
    </row>
    <row r="105" spans="11:12">
      <c r="K105" s="5"/>
      <c r="L105" s="5"/>
    </row>
    <row r="106" spans="11:12">
      <c r="K106" s="5"/>
      <c r="L106" s="5"/>
    </row>
    <row r="107" spans="11:12">
      <c r="K107" s="5"/>
      <c r="L107" s="5"/>
    </row>
    <row r="108" spans="11:12">
      <c r="K108" s="5"/>
      <c r="L108" s="5"/>
    </row>
    <row r="109" spans="11:12">
      <c r="K109" s="5"/>
      <c r="L109" s="5"/>
    </row>
    <row r="110" spans="11:12">
      <c r="K110" s="5"/>
      <c r="L110" s="5"/>
    </row>
    <row r="111" spans="11:12">
      <c r="K111" s="5"/>
      <c r="L111" s="5"/>
    </row>
    <row r="112" spans="11:12">
      <c r="K112" s="5"/>
      <c r="L112" s="5"/>
    </row>
    <row r="113" spans="11:12">
      <c r="K113" s="5"/>
      <c r="L113" s="5"/>
    </row>
    <row r="114" spans="11:12">
      <c r="K114" s="5"/>
      <c r="L114" s="5"/>
    </row>
    <row r="115" spans="11:12">
      <c r="K115" s="5"/>
      <c r="L115" s="5"/>
    </row>
    <row r="116" spans="11:12">
      <c r="K116" s="5"/>
      <c r="L116" s="5"/>
    </row>
    <row r="117" spans="11:12">
      <c r="K117" s="5"/>
      <c r="L117" s="5"/>
    </row>
    <row r="118" spans="11:12">
      <c r="K118" s="5"/>
      <c r="L118" s="5"/>
    </row>
    <row r="119" spans="11:12">
      <c r="K119" s="5"/>
      <c r="L119" s="5"/>
    </row>
    <row r="120" spans="11:12">
      <c r="K120" s="5"/>
      <c r="L120" s="5"/>
    </row>
    <row r="121" spans="11:12">
      <c r="K121" s="5"/>
      <c r="L121" s="5"/>
    </row>
    <row r="122" spans="11:12">
      <c r="K122" s="5"/>
      <c r="L122" s="5"/>
    </row>
    <row r="123" spans="11:12">
      <c r="K123" s="5"/>
      <c r="L123" s="5"/>
    </row>
    <row r="124" spans="11:12">
      <c r="K124" s="5"/>
      <c r="L124" s="5"/>
    </row>
    <row r="125" spans="11:12">
      <c r="K125" s="5"/>
      <c r="L125" s="5"/>
    </row>
    <row r="126" spans="11:12">
      <c r="K126" s="5"/>
      <c r="L126" s="5"/>
    </row>
    <row r="127" spans="11:12">
      <c r="K127" s="5"/>
      <c r="L127" s="5"/>
    </row>
    <row r="128" spans="11:12">
      <c r="K128" s="5"/>
      <c r="L128" s="5"/>
    </row>
    <row r="129" spans="11:12">
      <c r="K129" s="5"/>
      <c r="L129" s="5"/>
    </row>
    <row r="130" spans="11:12">
      <c r="K130" s="5"/>
      <c r="L130" s="5"/>
    </row>
    <row r="131" spans="11:12">
      <c r="K131" s="5"/>
      <c r="L131" s="5"/>
    </row>
    <row r="132" spans="11:12">
      <c r="K132" s="5"/>
      <c r="L132" s="5"/>
    </row>
    <row r="133" spans="11:12">
      <c r="K133" s="5"/>
      <c r="L133" s="5"/>
    </row>
    <row r="134" spans="11:12">
      <c r="K134" s="5"/>
      <c r="L134" s="5"/>
    </row>
    <row r="135" spans="11:12">
      <c r="K135" s="5"/>
      <c r="L135" s="5"/>
    </row>
    <row r="136" spans="11:12">
      <c r="K136" s="5"/>
      <c r="L136" s="5"/>
    </row>
    <row r="137" spans="11:12">
      <c r="K137" s="5"/>
      <c r="L137" s="5"/>
    </row>
    <row r="138" spans="11:12">
      <c r="K138" s="5"/>
      <c r="L138" s="5"/>
    </row>
    <row r="139" spans="11:12">
      <c r="K139" s="5"/>
      <c r="L139" s="5"/>
    </row>
    <row r="140" spans="11:12">
      <c r="K140" s="5"/>
      <c r="L140" s="5"/>
    </row>
    <row r="141" spans="11:12">
      <c r="K141" s="5"/>
      <c r="L141" s="5"/>
    </row>
    <row r="142" spans="11:12">
      <c r="K142" s="5"/>
      <c r="L142" s="5"/>
    </row>
    <row r="143" spans="11:12">
      <c r="K143" s="5"/>
      <c r="L143" s="5"/>
    </row>
    <row r="144" spans="11:12">
      <c r="K144" s="5"/>
      <c r="L144" s="5"/>
    </row>
    <row r="145" spans="11:12">
      <c r="K145" s="5"/>
      <c r="L145" s="5"/>
    </row>
    <row r="146" spans="11:12">
      <c r="K146" s="5"/>
      <c r="L146" s="5"/>
    </row>
    <row r="147" spans="11:12">
      <c r="K147" s="5"/>
      <c r="L147" s="5"/>
    </row>
    <row r="148" spans="11:12">
      <c r="K148" s="5"/>
      <c r="L148" s="5"/>
    </row>
    <row r="149" spans="11:12">
      <c r="K149" s="5"/>
      <c r="L149" s="5"/>
    </row>
    <row r="150" spans="11:12">
      <c r="K150" s="5"/>
      <c r="L150" s="5"/>
    </row>
    <row r="151" spans="11:12">
      <c r="K151" s="5"/>
      <c r="L151" s="5"/>
    </row>
    <row r="152" spans="11:12">
      <c r="K152" s="5"/>
      <c r="L152" s="5"/>
    </row>
    <row r="153" spans="11:12">
      <c r="K153" s="5"/>
      <c r="L153" s="5"/>
    </row>
    <row r="154" spans="11:12">
      <c r="K154" s="5"/>
      <c r="L154" s="5"/>
    </row>
    <row r="155" spans="11:12">
      <c r="K155" s="5"/>
      <c r="L155" s="5"/>
    </row>
    <row r="156" spans="11:12">
      <c r="K156" s="5"/>
      <c r="L156" s="5"/>
    </row>
    <row r="157" spans="11:12">
      <c r="K157" s="5"/>
      <c r="L157" s="5"/>
    </row>
    <row r="158" spans="11:12">
      <c r="K158" s="5"/>
      <c r="L158" s="5"/>
    </row>
    <row r="159" spans="11:12">
      <c r="K159" s="5"/>
      <c r="L159" s="5"/>
    </row>
    <row r="160" spans="11:12">
      <c r="K160" s="5"/>
      <c r="L160" s="5"/>
    </row>
    <row r="161" spans="11:12">
      <c r="K161" s="5"/>
      <c r="L161" s="5"/>
    </row>
    <row r="162" spans="11:12">
      <c r="K162" s="5"/>
      <c r="L162" s="5"/>
    </row>
    <row r="163" spans="11:12">
      <c r="K163" s="5"/>
      <c r="L163" s="5"/>
    </row>
    <row r="164" spans="11:12">
      <c r="K164" s="5"/>
      <c r="L164" s="5"/>
    </row>
    <row r="165" spans="11:12">
      <c r="K165" s="5"/>
      <c r="L165" s="5"/>
    </row>
    <row r="166" spans="11:12">
      <c r="K166" s="5"/>
      <c r="L166" s="5"/>
    </row>
    <row r="167" spans="11:12">
      <c r="K167" s="5"/>
      <c r="L167" s="5"/>
    </row>
    <row r="168" spans="11:12">
      <c r="K168" s="5"/>
      <c r="L168" s="5"/>
    </row>
    <row r="169" spans="11:12">
      <c r="K169" s="5"/>
      <c r="L169" s="5"/>
    </row>
    <row r="170" spans="11:12">
      <c r="K170" s="5"/>
      <c r="L170" s="5"/>
    </row>
    <row r="171" spans="11:12">
      <c r="K171" s="5"/>
      <c r="L171" s="5"/>
    </row>
    <row r="172" spans="11:12">
      <c r="K172" s="5"/>
      <c r="L172" s="5"/>
    </row>
    <row r="173" spans="11:12">
      <c r="K173" s="5"/>
      <c r="L173" s="5"/>
    </row>
    <row r="174" spans="11:12">
      <c r="K174" s="5"/>
      <c r="L174" s="5"/>
    </row>
    <row r="175" spans="11:12">
      <c r="K175" s="5"/>
      <c r="L175" s="5"/>
    </row>
    <row r="176" spans="11:12">
      <c r="K176" s="5"/>
      <c r="L176" s="5"/>
    </row>
    <row r="177" spans="11:12">
      <c r="K177" s="5"/>
      <c r="L177" s="5"/>
    </row>
    <row r="178" spans="11:12">
      <c r="K178" s="5"/>
      <c r="L178" s="5"/>
    </row>
    <row r="179" spans="11:12">
      <c r="K179" s="5"/>
      <c r="L179" s="5"/>
    </row>
    <row r="180" spans="11:12">
      <c r="K180" s="5"/>
      <c r="L180" s="5"/>
    </row>
    <row r="181" spans="11:12">
      <c r="K181" s="5"/>
      <c r="L181" s="5"/>
    </row>
    <row r="182" spans="11:12">
      <c r="K182" s="5"/>
      <c r="L182" s="5"/>
    </row>
    <row r="183" spans="11:12">
      <c r="K183" s="5"/>
      <c r="L183" s="5"/>
    </row>
    <row r="184" spans="11:12">
      <c r="K184" s="5"/>
      <c r="L184" s="5"/>
    </row>
    <row r="185" spans="11:12">
      <c r="K185" s="5"/>
      <c r="L185" s="5"/>
    </row>
    <row r="186" spans="11:12">
      <c r="K186" s="5"/>
      <c r="L186" s="5"/>
    </row>
    <row r="187" spans="11:12">
      <c r="K187" s="5"/>
      <c r="L187" s="5"/>
    </row>
    <row r="188" spans="11:12">
      <c r="K188" s="5"/>
      <c r="L188" s="5"/>
    </row>
    <row r="189" spans="11:12">
      <c r="K189" s="5"/>
      <c r="L189" s="5"/>
    </row>
    <row r="190" spans="11:12">
      <c r="K190" s="5"/>
      <c r="L190" s="5"/>
    </row>
    <row r="191" spans="11:12">
      <c r="K191" s="5"/>
      <c r="L191" s="5"/>
    </row>
    <row r="192" spans="11:12">
      <c r="K192" s="5"/>
      <c r="L192" s="5"/>
    </row>
    <row r="193" spans="11:12">
      <c r="K193" s="5"/>
      <c r="L193" s="5"/>
    </row>
    <row r="194" spans="11:12">
      <c r="K194" s="5"/>
      <c r="L194" s="5"/>
    </row>
    <row r="195" spans="11:12">
      <c r="K195" s="5"/>
      <c r="L195" s="5"/>
    </row>
    <row r="196" spans="11:12">
      <c r="K196" s="5"/>
      <c r="L196" s="5"/>
    </row>
    <row r="197" spans="11:12">
      <c r="K197" s="5"/>
      <c r="L197" s="5"/>
    </row>
    <row r="198" spans="11:12">
      <c r="K198" s="5"/>
      <c r="L198" s="5"/>
    </row>
    <row r="199" spans="11:12">
      <c r="K199" s="5"/>
      <c r="L199" s="5"/>
    </row>
    <row r="200" spans="11:12">
      <c r="K200" s="5"/>
      <c r="L200" s="5"/>
    </row>
    <row r="201" spans="11:12">
      <c r="K201" s="5"/>
      <c r="L201" s="5"/>
    </row>
    <row r="202" spans="11:12">
      <c r="K202" s="5"/>
      <c r="L202" s="5"/>
    </row>
    <row r="203" spans="11:12">
      <c r="K203" s="5"/>
      <c r="L203" s="5"/>
    </row>
    <row r="204" spans="11:12">
      <c r="K204" s="5"/>
      <c r="L204" s="5"/>
    </row>
    <row r="205" spans="11:12">
      <c r="K205" s="5"/>
      <c r="L205" s="5"/>
    </row>
    <row r="206" spans="11:12">
      <c r="K206" s="5"/>
      <c r="L206" s="5"/>
    </row>
    <row r="207" spans="11:12">
      <c r="K207" s="5"/>
      <c r="L207" s="5"/>
    </row>
    <row r="208" spans="11:12">
      <c r="K208" s="5"/>
      <c r="L208" s="5"/>
    </row>
    <row r="209" spans="11:12">
      <c r="K209" s="5"/>
      <c r="L209" s="5"/>
    </row>
    <row r="210" spans="11:12">
      <c r="K210" s="5"/>
      <c r="L210" s="5"/>
    </row>
    <row r="211" spans="11:12">
      <c r="K211" s="5"/>
      <c r="L211" s="5"/>
    </row>
    <row r="212" spans="11:12">
      <c r="K212" s="5"/>
      <c r="L212" s="5"/>
    </row>
    <row r="213" spans="11:12">
      <c r="K213" s="5"/>
      <c r="L213" s="5"/>
    </row>
    <row r="214" spans="11:12">
      <c r="K214" s="5"/>
      <c r="L214" s="5"/>
    </row>
    <row r="215" spans="11:12">
      <c r="K215" s="5"/>
      <c r="L215" s="5"/>
    </row>
    <row r="216" spans="11:12">
      <c r="K216" s="5"/>
      <c r="L216" s="5"/>
    </row>
    <row r="217" spans="11:12">
      <c r="K217" s="5"/>
      <c r="L217" s="5"/>
    </row>
    <row r="218" spans="11:12">
      <c r="K218" s="5"/>
      <c r="L218" s="5"/>
    </row>
    <row r="219" spans="11:12">
      <c r="K219" s="5"/>
      <c r="L219" s="5"/>
    </row>
    <row r="220" spans="11:12">
      <c r="K220" s="5"/>
      <c r="L220" s="5"/>
    </row>
    <row r="221" spans="11:12">
      <c r="K221" s="5"/>
      <c r="L221" s="5"/>
    </row>
    <row r="222" spans="11:12">
      <c r="K222" s="5"/>
      <c r="L222" s="5"/>
    </row>
    <row r="223" spans="11:12">
      <c r="K223" s="5"/>
      <c r="L223" s="5"/>
    </row>
    <row r="224" spans="11:12">
      <c r="K224" s="5"/>
      <c r="L224" s="5"/>
    </row>
    <row r="225" spans="11:12">
      <c r="K225" s="5"/>
      <c r="L225" s="5"/>
    </row>
    <row r="226" spans="11:12">
      <c r="K226" s="5"/>
      <c r="L226" s="5"/>
    </row>
    <row r="227" spans="11:12">
      <c r="K227" s="5"/>
      <c r="L227" s="5"/>
    </row>
    <row r="228" spans="11:12">
      <c r="K228" s="5"/>
      <c r="L228" s="5"/>
    </row>
    <row r="229" spans="11:12">
      <c r="K229" s="5"/>
      <c r="L229" s="5"/>
    </row>
    <row r="230" spans="11:12">
      <c r="K230" s="5"/>
      <c r="L230" s="5"/>
    </row>
    <row r="231" spans="11:12">
      <c r="K231" s="5"/>
      <c r="L231" s="5"/>
    </row>
    <row r="232" spans="11:12">
      <c r="K232" s="5"/>
      <c r="L232" s="5"/>
    </row>
    <row r="233" spans="11:12">
      <c r="K233" s="5"/>
      <c r="L233" s="5"/>
    </row>
    <row r="234" spans="11:12">
      <c r="K234" s="5"/>
      <c r="L234" s="5"/>
    </row>
    <row r="235" spans="11:12">
      <c r="K235" s="5"/>
      <c r="L235" s="5"/>
    </row>
    <row r="236" spans="11:12">
      <c r="K236" s="5"/>
      <c r="L236" s="5"/>
    </row>
    <row r="237" spans="11:12">
      <c r="K237" s="5"/>
      <c r="L237" s="5"/>
    </row>
    <row r="238" spans="11:12">
      <c r="K238" s="5"/>
      <c r="L238" s="5"/>
    </row>
    <row r="239" spans="11:12">
      <c r="K239" s="5"/>
      <c r="L239" s="5"/>
    </row>
    <row r="240" spans="11:12">
      <c r="K240" s="5"/>
      <c r="L240" s="5"/>
    </row>
    <row r="241" spans="11:12">
      <c r="K241" s="5"/>
      <c r="L241" s="5"/>
    </row>
    <row r="242" spans="11:12">
      <c r="K242" s="5"/>
      <c r="L242" s="5"/>
    </row>
    <row r="243" spans="11:12">
      <c r="K243" s="5"/>
      <c r="L243" s="5"/>
    </row>
    <row r="244" spans="11:12">
      <c r="K244" s="5"/>
      <c r="L244" s="5"/>
    </row>
    <row r="245" spans="11:12">
      <c r="K245" s="5"/>
      <c r="L245" s="5"/>
    </row>
    <row r="246" spans="11:12">
      <c r="K246" s="5"/>
      <c r="L246" s="5"/>
    </row>
    <row r="247" spans="11:12">
      <c r="K247" s="5"/>
      <c r="L247" s="5"/>
    </row>
    <row r="248" spans="11:12">
      <c r="K248" s="5"/>
      <c r="L248" s="5"/>
    </row>
    <row r="249" spans="11:12">
      <c r="K249" s="5"/>
      <c r="L249" s="5"/>
    </row>
    <row r="250" spans="11:12">
      <c r="K250" s="5"/>
      <c r="L250" s="5"/>
    </row>
    <row r="251" spans="11:12">
      <c r="K251" s="5"/>
      <c r="L251" s="5"/>
    </row>
    <row r="252" spans="11:12">
      <c r="K252" s="5"/>
      <c r="L252" s="5"/>
    </row>
    <row r="253" spans="11:12">
      <c r="K253" s="5"/>
      <c r="L253" s="5"/>
    </row>
    <row r="254" spans="11:12">
      <c r="K254" s="5"/>
      <c r="L254" s="5"/>
    </row>
    <row r="255" spans="11:12">
      <c r="K255" s="5"/>
      <c r="L255" s="5"/>
    </row>
    <row r="256" spans="11:12">
      <c r="K256" s="5"/>
      <c r="L256" s="5"/>
    </row>
    <row r="257" spans="11:12">
      <c r="K257" s="5"/>
      <c r="L257" s="5"/>
    </row>
    <row r="258" spans="11:12">
      <c r="K258" s="5"/>
      <c r="L258" s="5"/>
    </row>
    <row r="259" spans="11:12">
      <c r="K259" s="5"/>
      <c r="L259" s="5"/>
    </row>
    <row r="260" spans="11:12">
      <c r="K260" s="5"/>
      <c r="L260" s="5"/>
    </row>
    <row r="261" spans="11:12">
      <c r="K261" s="5"/>
      <c r="L261" s="5"/>
    </row>
    <row r="262" spans="11:12">
      <c r="K262" s="5"/>
      <c r="L262" s="5"/>
    </row>
    <row r="263" spans="11:12">
      <c r="K263" s="5"/>
      <c r="L263" s="5"/>
    </row>
    <row r="264" spans="11:12">
      <c r="K264" s="5"/>
      <c r="L264" s="5"/>
    </row>
    <row r="265" spans="11:12">
      <c r="K265" s="5"/>
      <c r="L265" s="5"/>
    </row>
    <row r="266" spans="11:12">
      <c r="K266" s="5"/>
      <c r="L266" s="5"/>
    </row>
    <row r="267" spans="11:12">
      <c r="K267" s="5"/>
      <c r="L267" s="5"/>
    </row>
    <row r="268" spans="11:12">
      <c r="K268" s="5"/>
      <c r="L268" s="5"/>
    </row>
    <row r="269" spans="11:12">
      <c r="K269" s="5"/>
      <c r="L269" s="5"/>
    </row>
    <row r="270" spans="11:12">
      <c r="K270" s="5"/>
      <c r="L270" s="5"/>
    </row>
    <row r="271" spans="11:12">
      <c r="K271" s="5"/>
      <c r="L271" s="5"/>
    </row>
    <row r="272" spans="11:12">
      <c r="K272" s="5"/>
      <c r="L272" s="5"/>
    </row>
    <row r="273" spans="11:12">
      <c r="K273" s="5"/>
      <c r="L273" s="5"/>
    </row>
    <row r="274" spans="11:12">
      <c r="K274" s="5"/>
      <c r="L274" s="5"/>
    </row>
    <row r="275" spans="11:12">
      <c r="K275" s="5"/>
      <c r="L275" s="5"/>
    </row>
    <row r="276" spans="11:12">
      <c r="K276" s="5"/>
      <c r="L276" s="5"/>
    </row>
    <row r="277" spans="11:12">
      <c r="K277" s="5"/>
      <c r="L277" s="5"/>
    </row>
    <row r="278" spans="11:12">
      <c r="K278" s="5"/>
      <c r="L278" s="5"/>
    </row>
    <row r="279" spans="11:12">
      <c r="K279" s="5"/>
      <c r="L279" s="5"/>
    </row>
    <row r="280" spans="11:12">
      <c r="K280" s="5"/>
      <c r="L280" s="5"/>
    </row>
    <row r="281" spans="11:12">
      <c r="K281" s="5"/>
      <c r="L281" s="5"/>
    </row>
    <row r="282" spans="11:12">
      <c r="K282" s="5"/>
      <c r="L282" s="5"/>
    </row>
    <row r="283" spans="11:12">
      <c r="K283" s="5"/>
      <c r="L283" s="5"/>
    </row>
    <row r="284" spans="11:12">
      <c r="K284" s="5"/>
      <c r="L284" s="5"/>
    </row>
    <row r="285" spans="11:12">
      <c r="K285" s="5"/>
      <c r="L285" s="5"/>
    </row>
    <row r="286" spans="11:12">
      <c r="K286" s="5"/>
      <c r="L286" s="5"/>
    </row>
    <row r="287" spans="11:12">
      <c r="K287" s="5"/>
      <c r="L287" s="5"/>
    </row>
    <row r="288" spans="11:12">
      <c r="K288" s="5"/>
      <c r="L288" s="5"/>
    </row>
    <row r="289" spans="11:12">
      <c r="K289" s="5"/>
      <c r="L289" s="5"/>
    </row>
    <row r="290" spans="11:12">
      <c r="K290" s="5"/>
      <c r="L290" s="5"/>
    </row>
    <row r="291" spans="11:12">
      <c r="K291" s="5"/>
      <c r="L291" s="5"/>
    </row>
    <row r="292" spans="11:12">
      <c r="K292" s="5"/>
      <c r="L292" s="5"/>
    </row>
    <row r="293" spans="11:12">
      <c r="K293" s="5"/>
      <c r="L293" s="5"/>
    </row>
    <row r="294" spans="11:12">
      <c r="K294" s="5"/>
      <c r="L294" s="5"/>
    </row>
    <row r="295" spans="11:12">
      <c r="K295" s="5"/>
      <c r="L295" s="5"/>
    </row>
    <row r="296" spans="11:12">
      <c r="K296" s="5"/>
      <c r="L296" s="5"/>
    </row>
    <row r="297" spans="11:12">
      <c r="K297" s="5"/>
      <c r="L297" s="5"/>
    </row>
    <row r="298" spans="11:12">
      <c r="K298" s="5"/>
      <c r="L298" s="5"/>
    </row>
    <row r="299" spans="11:12">
      <c r="K299" s="5"/>
      <c r="L299" s="5"/>
    </row>
    <row r="300" spans="11:12">
      <c r="K300" s="5"/>
      <c r="L300" s="5"/>
    </row>
    <row r="301" spans="11:12">
      <c r="K301" s="5"/>
      <c r="L301" s="5"/>
    </row>
    <row r="302" spans="11:12">
      <c r="K302" s="5"/>
      <c r="L302" s="5"/>
    </row>
    <row r="303" spans="11:12">
      <c r="K303" s="5"/>
      <c r="L303" s="5"/>
    </row>
    <row r="304" spans="11:12">
      <c r="K304" s="5"/>
      <c r="L304" s="5"/>
    </row>
    <row r="305" spans="11:12">
      <c r="K305" s="5"/>
      <c r="L305" s="5"/>
    </row>
    <row r="306" spans="11:12">
      <c r="K306" s="5"/>
      <c r="L306" s="5"/>
    </row>
    <row r="307" spans="11:12">
      <c r="K307" s="5"/>
      <c r="L307" s="5"/>
    </row>
    <row r="308" spans="11:12">
      <c r="K308" s="5"/>
      <c r="L308" s="5"/>
    </row>
    <row r="309" spans="11:12">
      <c r="K309" s="5"/>
      <c r="L309" s="5"/>
    </row>
    <row r="310" spans="11:12">
      <c r="K310" s="5"/>
      <c r="L310" s="5"/>
    </row>
    <row r="311" spans="11:12">
      <c r="K311" s="5"/>
      <c r="L311" s="5"/>
    </row>
    <row r="312" spans="11:12">
      <c r="K312" s="5"/>
      <c r="L312" s="5"/>
    </row>
    <row r="313" spans="11:12">
      <c r="K313" s="5"/>
      <c r="L313" s="5"/>
    </row>
    <row r="314" spans="11:12">
      <c r="K314" s="5"/>
      <c r="L314" s="5"/>
    </row>
    <row r="315" spans="11:12">
      <c r="K315" s="5"/>
      <c r="L315" s="5"/>
    </row>
    <row r="316" spans="11:12">
      <c r="K316" s="5"/>
      <c r="L316" s="5"/>
    </row>
    <row r="317" spans="11:12">
      <c r="K317" s="5"/>
      <c r="L317" s="5"/>
    </row>
    <row r="318" spans="11:12">
      <c r="K318" s="5"/>
      <c r="L318" s="5"/>
    </row>
    <row r="319" spans="11:12">
      <c r="K319" s="5"/>
      <c r="L319" s="5"/>
    </row>
    <row r="320" spans="11:12">
      <c r="K320" s="5"/>
      <c r="L320" s="5"/>
    </row>
    <row r="321" spans="11:12">
      <c r="K321" s="5"/>
      <c r="L321" s="5"/>
    </row>
    <row r="322" spans="11:12">
      <c r="K322" s="5"/>
      <c r="L322" s="5"/>
    </row>
    <row r="323" spans="11:12">
      <c r="K323" s="5"/>
      <c r="L323" s="5"/>
    </row>
    <row r="324" spans="11:12">
      <c r="K324" s="5"/>
      <c r="L324" s="5"/>
    </row>
    <row r="325" spans="11:12">
      <c r="K325" s="5"/>
      <c r="L325" s="5"/>
    </row>
    <row r="326" spans="11:12">
      <c r="K326" s="5"/>
      <c r="L326" s="5"/>
    </row>
    <row r="327" spans="11:12">
      <c r="K327" s="5"/>
      <c r="L327" s="5"/>
    </row>
    <row r="328" spans="11:12">
      <c r="K328" s="5"/>
      <c r="L328" s="5"/>
    </row>
    <row r="329" spans="11:12">
      <c r="K329" s="5"/>
      <c r="L329" s="5"/>
    </row>
    <row r="330" spans="11:12">
      <c r="K330" s="5"/>
      <c r="L330" s="5"/>
    </row>
    <row r="331" spans="11:12">
      <c r="K331" s="5"/>
      <c r="L331" s="5"/>
    </row>
    <row r="332" spans="11:12">
      <c r="K332" s="5"/>
      <c r="L332" s="5"/>
    </row>
    <row r="333" spans="11:12">
      <c r="K333" s="5"/>
      <c r="L333" s="5"/>
    </row>
    <row r="334" spans="11:12">
      <c r="K334" s="5"/>
      <c r="L334" s="5"/>
    </row>
    <row r="335" spans="11:12">
      <c r="K335" s="5"/>
      <c r="L335" s="5"/>
    </row>
    <row r="336" spans="11:12">
      <c r="K336" s="5"/>
      <c r="L336" s="5"/>
    </row>
    <row r="337" spans="11:12">
      <c r="K337" s="5"/>
      <c r="L337" s="5"/>
    </row>
    <row r="338" spans="11:12">
      <c r="K338" s="5"/>
      <c r="L338" s="5"/>
    </row>
    <row r="339" spans="11:12">
      <c r="K339" s="5"/>
      <c r="L339" s="5"/>
    </row>
    <row r="340" spans="11:12">
      <c r="K340" s="5"/>
      <c r="L340" s="5"/>
    </row>
    <row r="341" spans="11:12">
      <c r="K341" s="5"/>
      <c r="L341" s="5"/>
    </row>
    <row r="342" spans="11:12">
      <c r="K342" s="5"/>
      <c r="L342" s="5"/>
    </row>
    <row r="343" spans="11:12">
      <c r="K343" s="5"/>
      <c r="L343" s="5"/>
    </row>
    <row r="344" spans="11:12">
      <c r="K344" s="5"/>
      <c r="L344" s="5"/>
    </row>
    <row r="345" spans="11:12">
      <c r="K345" s="5"/>
      <c r="L345" s="5"/>
    </row>
    <row r="346" spans="11:12">
      <c r="K346" s="5"/>
      <c r="L346" s="5"/>
    </row>
    <row r="347" spans="11:12">
      <c r="K347" s="5"/>
      <c r="L347" s="5"/>
    </row>
    <row r="348" spans="11:12">
      <c r="K348" s="5"/>
      <c r="L348" s="5"/>
    </row>
    <row r="349" spans="11:12">
      <c r="K349" s="5"/>
      <c r="L349" s="5"/>
    </row>
    <row r="350" spans="11:12">
      <c r="K350" s="5"/>
      <c r="L350" s="5"/>
    </row>
    <row r="351" spans="11:12">
      <c r="K351" s="5"/>
      <c r="L351" s="5"/>
    </row>
    <row r="352" spans="11:12">
      <c r="K352" s="5"/>
      <c r="L352" s="5"/>
    </row>
    <row r="353" spans="11:12">
      <c r="K353" s="5"/>
      <c r="L353" s="5"/>
    </row>
    <row r="354" spans="11:12">
      <c r="K354" s="5"/>
      <c r="L354" s="5"/>
    </row>
    <row r="355" spans="11:12">
      <c r="K355" s="5"/>
      <c r="L355" s="5"/>
    </row>
    <row r="356" spans="11:12">
      <c r="K356" s="5"/>
      <c r="L356" s="5"/>
    </row>
    <row r="357" spans="11:12">
      <c r="K357" s="5"/>
      <c r="L357" s="5"/>
    </row>
    <row r="358" spans="11:12">
      <c r="K358" s="5"/>
      <c r="L358" s="5"/>
    </row>
    <row r="359" spans="11:12">
      <c r="K359" s="5"/>
      <c r="L359" s="5"/>
    </row>
    <row r="360" spans="11:12">
      <c r="K360" s="5"/>
      <c r="L360" s="5"/>
    </row>
    <row r="361" spans="11:12">
      <c r="K361" s="5"/>
      <c r="L361" s="5"/>
    </row>
    <row r="362" spans="11:12">
      <c r="K362" s="5"/>
      <c r="L362" s="5"/>
    </row>
    <row r="363" spans="11:12">
      <c r="K363" s="5"/>
      <c r="L363" s="5"/>
    </row>
    <row r="364" spans="11:12">
      <c r="K364" s="5"/>
      <c r="L364" s="5"/>
    </row>
    <row r="365" spans="11:12">
      <c r="K365" s="5"/>
      <c r="L365" s="5"/>
    </row>
    <row r="366" spans="11:12">
      <c r="K366" s="5"/>
      <c r="L366" s="5"/>
    </row>
    <row r="367" spans="11:12">
      <c r="K367" s="5"/>
      <c r="L367" s="5"/>
    </row>
    <row r="368" spans="11:12">
      <c r="K368" s="5"/>
      <c r="L368" s="5"/>
    </row>
    <row r="369" spans="11:12">
      <c r="K369" s="5"/>
      <c r="L369" s="5"/>
    </row>
    <row r="370" spans="11:12">
      <c r="K370" s="5"/>
      <c r="L370" s="5"/>
    </row>
    <row r="371" spans="11:12">
      <c r="K371" s="5"/>
      <c r="L371" s="5"/>
    </row>
    <row r="372" spans="11:12">
      <c r="K372" s="5"/>
      <c r="L372" s="5"/>
    </row>
    <row r="373" spans="11:12">
      <c r="K373" s="5"/>
      <c r="L373" s="5"/>
    </row>
    <row r="374" spans="11:12">
      <c r="K374" s="5"/>
      <c r="L374" s="5"/>
    </row>
  </sheetData>
  <mergeCells count="9">
    <mergeCell ref="H43:K43"/>
    <mergeCell ref="B3:L4"/>
    <mergeCell ref="B49:F49"/>
    <mergeCell ref="H49:K49"/>
    <mergeCell ref="B51:F51"/>
    <mergeCell ref="H51:K51"/>
    <mergeCell ref="B11:F11"/>
    <mergeCell ref="H11:K11"/>
    <mergeCell ref="B43:F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MDL</dc:creator>
  <cp:lastModifiedBy>MDL</cp:lastModifiedBy>
  <dcterms:created xsi:type="dcterms:W3CDTF">2015-06-05T18:19:34Z</dcterms:created>
  <dcterms:modified xsi:type="dcterms:W3CDTF">2026-06-26T13:35:41Z</dcterms:modified>
</cp:coreProperties>
</file>