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208"/>
  </bookViews>
  <sheets>
    <sheet name="БУДкрафт" sheetId="1" r:id="rId1"/>
  </sheets>
  <externalReferences>
    <externalReference r:id="rId2"/>
  </externalReferences>
  <definedNames>
    <definedName name="_xlnm._FilterDatabase" localSheetId="0" hidden="1">БУДкрафт!$A$5:$F$21</definedName>
    <definedName name="Opt">#REF!</definedName>
    <definedName name="par">#REF!</definedName>
    <definedName name="м">[1]материал!$A$1:$A$82</definedName>
    <definedName name="_xlnm.Print_Area" localSheetId="0">БУДкрафт!$A$1:$F$92</definedName>
    <definedName name="Список">#REF!</definedName>
    <definedName name="Участники_ср">#REF!</definedName>
    <definedName name="цена">[1]материал!$C$1:$C$82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F91" i="1"/>
  <c r="E12" i="1" l="1"/>
  <c r="E13" i="1"/>
  <c r="E16" i="1"/>
  <c r="E17" i="1"/>
  <c r="E19" i="1"/>
  <c r="E20" i="1"/>
  <c r="E24" i="1"/>
  <c r="E27" i="1"/>
  <c r="E28" i="1"/>
  <c r="E33" i="1"/>
  <c r="E34" i="1"/>
  <c r="E37" i="1"/>
  <c r="E40" i="1"/>
  <c r="E41" i="1"/>
  <c r="E42" i="1"/>
  <c r="E44" i="1"/>
  <c r="E45" i="1"/>
  <c r="E48" i="1"/>
  <c r="E49" i="1"/>
  <c r="E51" i="1"/>
  <c r="E52" i="1"/>
  <c r="E53" i="1"/>
  <c r="E54" i="1"/>
  <c r="E56" i="1"/>
  <c r="E57" i="1"/>
  <c r="E58" i="1"/>
  <c r="E59" i="1"/>
  <c r="E60" i="1"/>
  <c r="E61" i="1"/>
  <c r="E62" i="1"/>
  <c r="E63" i="1"/>
  <c r="E64" i="1"/>
  <c r="E67" i="1"/>
  <c r="E68" i="1"/>
  <c r="E69" i="1"/>
  <c r="E70" i="1"/>
  <c r="E71" i="1"/>
  <c r="E72" i="1"/>
  <c r="E75" i="1"/>
  <c r="E76" i="1"/>
  <c r="E77" i="1"/>
  <c r="E78" i="1"/>
  <c r="E79" i="1"/>
  <c r="E80" i="1"/>
  <c r="E81" i="1"/>
  <c r="E82" i="1"/>
  <c r="E83" i="1"/>
  <c r="E84" i="1"/>
  <c r="E85" i="1"/>
  <c r="E87" i="1"/>
  <c r="E88" i="1"/>
  <c r="D66" i="1" l="1"/>
  <c r="E66" i="1" s="1"/>
  <c r="D47" i="1"/>
  <c r="E47" i="1" s="1"/>
  <c r="D36" i="1"/>
  <c r="E36" i="1" s="1"/>
  <c r="D35" i="1"/>
  <c r="E35" i="1" s="1"/>
  <c r="E43" i="1" s="1"/>
  <c r="F43" i="1" s="1"/>
  <c r="D31" i="1"/>
  <c r="E31" i="1" s="1"/>
  <c r="D30" i="1"/>
  <c r="E30" i="1" s="1"/>
  <c r="D26" i="1"/>
  <c r="E26" i="1" s="1"/>
  <c r="D25" i="1"/>
  <c r="E25" i="1" s="1"/>
  <c r="D21" i="1"/>
  <c r="E21" i="1" s="1"/>
  <c r="D15" i="1"/>
  <c r="E15" i="1" s="1"/>
  <c r="D11" i="1"/>
  <c r="E11" i="1" s="1"/>
  <c r="D10" i="1"/>
  <c r="E10" i="1" s="1"/>
  <c r="E9" i="1" l="1"/>
</calcChain>
</file>

<file path=xl/sharedStrings.xml><?xml version="1.0" encoding="utf-8"?>
<sst xmlns="http://schemas.openxmlformats.org/spreadsheetml/2006/main" count="158" uniqueCount="75">
  <si>
    <t>№ п/п</t>
  </si>
  <si>
    <t>шт</t>
  </si>
  <si>
    <t>Технічне завдання</t>
  </si>
  <si>
    <t>Найменування робіт</t>
  </si>
  <si>
    <t>Один. вим.</t>
  </si>
  <si>
    <t>Обсяг робіт</t>
  </si>
  <si>
    <t>Робота</t>
  </si>
  <si>
    <t>м2</t>
  </si>
  <si>
    <t>м.п.</t>
  </si>
  <si>
    <t>Інші рботи</t>
  </si>
  <si>
    <t>на виконання робіт з фінішного оздоблення стін у зоні СПА на від.+0,200.</t>
  </si>
  <si>
    <t>Оздоблення стін керамічною плиткою на відм.+0,200</t>
  </si>
  <si>
    <t>Заробляння отворів проходження кумунікацій (вентиляція та кондиціювання) в цегляних та з/б конструкціях у кількості 20 шт</t>
  </si>
  <si>
    <t>Заробляння отворів проходження кумунікацій (опалення, водопостачання) в цегляних та з/б конструкціях ф20мм, з урахуванням 2 сторін</t>
  </si>
  <si>
    <t>Заробляння отворів проходження кумунікацій (водопостачання) в цегляних та з/б конструкціях ф40-32мм, з урахуванням 2 сторін</t>
  </si>
  <si>
    <t>Підлогові плінтуса</t>
  </si>
  <si>
    <t>Заробляння стиків в ГК фальш-перегородках</t>
  </si>
  <si>
    <t>Переміщення матеріалів по об'єкту та занесення на 2 поверх (вручну), штукатурка, гіпс, грунтівка, маяки, сітка, шпаклівка ГК листи, профіля та інше для виконання комплексу робіт</t>
  </si>
  <si>
    <t>Прибирання, пакування, винесення будівельного сміття</t>
  </si>
  <si>
    <t>Влаштування штроби під влаштування плінтусу прихованого монтажу (підлога) тип 1</t>
  </si>
  <si>
    <t>Влаштування штроби під влаштування плінтусу прихованого монтажу (підлога) тип 2</t>
  </si>
  <si>
    <t>Підготовка поверхні (обезпилення), зрубка напливів бетону перед початком робіт, цегляних стін та відкосів (віконних, дверних) разом з насіченням поверхні</t>
  </si>
  <si>
    <t>Фальш перегородки</t>
  </si>
  <si>
    <t>Виготовлення ГК фальш-перегородок з кріпленням до цегляних стін та з/б пілонів в 2 шари</t>
  </si>
  <si>
    <t>СПА</t>
  </si>
  <si>
    <t>ЛІФТОВИЙ ХОЛ</t>
  </si>
  <si>
    <t>Підготовка поверхні (обезпилення), зрубка напливів бетону перед початком робіт, цегляних стін та відкосів (дверних) разом з насіченням поверхні</t>
  </si>
  <si>
    <t>Монтаж плінтусу прихованого монтажу</t>
  </si>
  <si>
    <t>Влаштування штроби під влаштування плінтусу прихованого монтажу (підлога) тип 1(за необхідності)</t>
  </si>
  <si>
    <t>м.п</t>
  </si>
  <si>
    <t>Монтаж LED профілю</t>
  </si>
  <si>
    <t>Підготовка під фарбування (зачищення, знімання іржі, насолів, бруду) та фарбування металевого каркасу протипожежної штори за 2 рази</t>
  </si>
  <si>
    <t>Виготовлення ГК фальш-перегородок з кріпленням до цегляних стін та з/б пілонів в 1 шар</t>
  </si>
  <si>
    <t>Фальш перегородки ГК</t>
  </si>
  <si>
    <t>ГК ФАЛЬШ ПЕРЕГОРОДКИ</t>
  </si>
  <si>
    <t>ГК ПІДВІСНА СТЕЛЯ</t>
  </si>
  <si>
    <t>Монтаж каркасу до підвісної стелі з кроком 600мм з кріпленням до підвісної ГК стелі</t>
  </si>
  <si>
    <t>Монтаж мінеральної вати AcousticWool Sonet Eco в каркас, без кріплення</t>
  </si>
  <si>
    <t>Монтаж ГК листів підвісної стелі</t>
  </si>
  <si>
    <t>Заробляння швів в ГК стелі</t>
  </si>
  <si>
    <t>Виготовлення та монтаж лючка прихованого монтажу для обслуговування конвектору (під гіпсокартон) на стелю</t>
  </si>
  <si>
    <t>ТИП 6</t>
  </si>
  <si>
    <t>Монтаж каркасу до підвісної стелі з кроком 600мм з кріпленням до залізобетонного перекриття</t>
  </si>
  <si>
    <t>Влаштування отворів під освітлення та дифузори</t>
  </si>
  <si>
    <t>Освітлення</t>
  </si>
  <si>
    <t>Монтаж алюмінієвого профілю під приховану стелю на ГК</t>
  </si>
  <si>
    <t>Монтаж профілю під натяжні стелі</t>
  </si>
  <si>
    <t>Монтаж профілю тіньового шва на стелю ГК</t>
  </si>
  <si>
    <t>Монтаж магнітного шинопровід</t>
  </si>
  <si>
    <t>Монтаж підсвітки</t>
  </si>
  <si>
    <t>Монтаж врізних світильників</t>
  </si>
  <si>
    <t>Монтаж профілю під LED освітлення</t>
  </si>
  <si>
    <t>Аквапанелі</t>
  </si>
  <si>
    <t>Монтаж ГК листів підвісної стелі до каркасу</t>
  </si>
  <si>
    <t>Заробляння швів в підвісній стелі з аквапанелі</t>
  </si>
  <si>
    <t>Монтаж алюмінієвого профілю під приховану стелю на Аквапанелі</t>
  </si>
  <si>
    <t>Ліфтовий хол</t>
  </si>
  <si>
    <t>Тип 3 (підвісна гіпсокартонна стеля) М120</t>
  </si>
  <si>
    <t>Виготовлення та монтаж лючка прихованого монтажу для обслуговування ролети (під гіпсокартон) на стелю</t>
  </si>
  <si>
    <t>Монтаж каркасу до підвісної стелі з кроком 600мм з кріпленням до з/б перекриття</t>
  </si>
  <si>
    <t>Монтаж профілю світлотіньового шва С-1</t>
  </si>
  <si>
    <t>Монтаж профілю світлотіньового шва С-04</t>
  </si>
  <si>
    <t>Монтаж магнітного шинопровіду (без підключення)</t>
  </si>
  <si>
    <t>Монтаж магнітного світлового модуля (без підключення)</t>
  </si>
  <si>
    <t>Монтаж врізного світильника (без підключення)</t>
  </si>
  <si>
    <t>Влаштування датчика присутності</t>
  </si>
  <si>
    <t>Монтаж каркасу до підвісної стелі з кроком 600мм з кріпленням до з/б</t>
  </si>
  <si>
    <t>ТИП 1-3</t>
  </si>
  <si>
    <t>Влаштування відкосів в ГК фальш перегородках (зовнішній кут)</t>
  </si>
  <si>
    <t>Заробляння штроб після прокладання мереж, водопостачання, електропостачання та інше (орієнтовним розміром 50*50мм) з продувкою перед виконанням робіт</t>
  </si>
  <si>
    <t>Виготовлення та монтаж лючка прихованого монтажу для обслуговування блоків живлення LED підсвітки (під гіпсокартон) в стелю</t>
  </si>
  <si>
    <t>т</t>
  </si>
  <si>
    <t xml:space="preserve">Ціна за  один. грн, </t>
  </si>
  <si>
    <t xml:space="preserve">Ціна разом грн, </t>
  </si>
  <si>
    <t>Загальна сума,на яку погодилися зробити весь об'єкт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</si>
</sst>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_-;\-* #,##0.00_-;_-* &quot;-&quot;??_-;_-@_-"/>
  </numFmts>
  <fonts count="19" x14ac:knownFonts="1">
    <font>
      <sz val="11"/>
      <name val="Calibri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22"/>
      <name val="Tahoma"/>
      <family val="2"/>
      <charset val="204"/>
    </font>
    <font>
      <sz val="11"/>
      <name val="Tahoma"/>
      <family val="2"/>
      <charset val="204"/>
    </font>
    <font>
      <b/>
      <sz val="12"/>
      <name val="Times New Roman"/>
      <family val="1"/>
      <charset val="204"/>
    </font>
    <font>
      <b/>
      <sz val="12"/>
      <name val="Tahoma"/>
      <family val="2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ahoma"/>
      <family val="2"/>
      <charset val="204"/>
    </font>
    <font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2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8396B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4" fillId="0" borderId="0">
      <protection locked="0"/>
    </xf>
    <xf numFmtId="0" fontId="14" fillId="0" borderId="0">
      <protection locked="0"/>
    </xf>
    <xf numFmtId="165" fontId="15" fillId="0" borderId="0">
      <protection locked="0"/>
    </xf>
  </cellStyleXfs>
  <cellXfs count="92">
    <xf numFmtId="0" fontId="0" fillId="0" borderId="0" xfId="0">
      <alignment vertical="center"/>
    </xf>
    <xf numFmtId="0" fontId="1" fillId="0" borderId="0" xfId="1" applyFont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/>
    </xf>
    <xf numFmtId="0" fontId="2" fillId="0" borderId="0" xfId="1" applyFont="1" applyAlignment="1" applyProtection="1">
      <alignment horizontal="center" vertical="center"/>
    </xf>
    <xf numFmtId="164" fontId="1" fillId="0" borderId="0" xfId="1" applyNumberFormat="1" applyFont="1" applyFill="1" applyAlignment="1" applyProtection="1">
      <alignment horizontal="right" vertical="center"/>
    </xf>
    <xf numFmtId="2" fontId="4" fillId="0" borderId="0" xfId="2" applyNumberFormat="1" applyFont="1" applyAlignment="1" applyProtection="1"/>
    <xf numFmtId="0" fontId="2" fillId="0" borderId="0" xfId="1" applyFont="1" applyFill="1" applyAlignment="1" applyProtection="1">
      <alignment horizontal="center" vertical="center"/>
    </xf>
    <xf numFmtId="2" fontId="6" fillId="3" borderId="2" xfId="2" applyNumberFormat="1" applyFont="1" applyFill="1" applyBorder="1" applyAlignment="1" applyProtection="1">
      <alignment horizontal="center" vertical="center"/>
    </xf>
    <xf numFmtId="2" fontId="7" fillId="3" borderId="9" xfId="2" applyNumberFormat="1" applyFont="1" applyFill="1" applyBorder="1" applyAlignment="1" applyProtection="1">
      <alignment horizontal="center" vertical="center" wrapText="1"/>
    </xf>
    <xf numFmtId="2" fontId="6" fillId="3" borderId="9" xfId="2" applyNumberFormat="1" applyFont="1" applyFill="1" applyBorder="1" applyAlignment="1" applyProtection="1">
      <alignment horizontal="center" vertical="center"/>
    </xf>
    <xf numFmtId="4" fontId="6" fillId="3" borderId="9" xfId="2" applyNumberFormat="1" applyFont="1" applyFill="1" applyBorder="1" applyAlignment="1" applyProtection="1">
      <alignment horizontal="center" vertical="center"/>
    </xf>
    <xf numFmtId="2" fontId="6" fillId="0" borderId="0" xfId="2" applyNumberFormat="1" applyFont="1" applyAlignment="1" applyProtection="1">
      <alignment horizontal="center" vertical="center"/>
    </xf>
    <xf numFmtId="2" fontId="7" fillId="0" borderId="0" xfId="2" applyNumberFormat="1" applyFont="1" applyAlignment="1" applyProtection="1">
      <alignment horizontal="center" vertical="center" wrapText="1"/>
    </xf>
    <xf numFmtId="4" fontId="6" fillId="0" borderId="0" xfId="2" applyNumberFormat="1" applyFont="1" applyAlignment="1" applyProtection="1">
      <alignment horizontal="center" vertical="center"/>
    </xf>
    <xf numFmtId="1" fontId="8" fillId="4" borderId="10" xfId="2" applyNumberFormat="1" applyFont="1" applyFill="1" applyBorder="1" applyAlignment="1" applyProtection="1">
      <alignment horizontal="center" vertical="center"/>
    </xf>
    <xf numFmtId="2" fontId="8" fillId="5" borderId="10" xfId="2" applyNumberFormat="1" applyFont="1" applyFill="1" applyBorder="1" applyAlignment="1" applyProtection="1">
      <alignment vertical="center" wrapText="1"/>
    </xf>
    <xf numFmtId="2" fontId="8" fillId="5" borderId="10" xfId="2" applyNumberFormat="1" applyFont="1" applyFill="1" applyBorder="1" applyAlignment="1" applyProtection="1">
      <alignment horizontal="center" vertical="center" wrapText="1"/>
    </xf>
    <xf numFmtId="0" fontId="8" fillId="5" borderId="10" xfId="2" applyFont="1" applyFill="1" applyBorder="1" applyAlignment="1" applyProtection="1">
      <alignment horizontal="center" vertical="center" shrinkToFit="1"/>
    </xf>
    <xf numFmtId="2" fontId="8" fillId="0" borderId="10" xfId="2" applyNumberFormat="1" applyFont="1" applyBorder="1" applyAlignment="1" applyProtection="1">
      <alignment vertical="center" wrapText="1"/>
    </xf>
    <xf numFmtId="2" fontId="8" fillId="0" borderId="10" xfId="2" applyNumberFormat="1" applyFont="1" applyBorder="1" applyAlignment="1" applyProtection="1">
      <alignment horizontal="center" vertical="center" wrapText="1"/>
    </xf>
    <xf numFmtId="2" fontId="8" fillId="0" borderId="10" xfId="2" applyNumberFormat="1" applyFont="1" applyBorder="1" applyAlignment="1" applyProtection="1">
      <alignment horizontal="center" vertical="center" shrinkToFit="1"/>
    </xf>
    <xf numFmtId="2" fontId="9" fillId="0" borderId="0" xfId="2" applyNumberFormat="1" applyFont="1" applyAlignment="1" applyProtection="1"/>
    <xf numFmtId="2" fontId="5" fillId="0" borderId="10" xfId="2" applyNumberFormat="1" applyFont="1" applyBorder="1" applyAlignment="1" applyProtection="1">
      <alignment horizontal="left" vertical="center" wrapText="1"/>
    </xf>
    <xf numFmtId="2" fontId="4" fillId="0" borderId="10" xfId="2" applyNumberFormat="1" applyFont="1" applyBorder="1" applyAlignment="1" applyProtection="1"/>
    <xf numFmtId="2" fontId="9" fillId="0" borderId="0" xfId="2" applyNumberFormat="1" applyFont="1" applyAlignment="1" applyProtection="1">
      <alignment vertical="center"/>
    </xf>
    <xf numFmtId="0" fontId="8" fillId="0" borderId="10" xfId="2" applyFont="1" applyBorder="1" applyAlignment="1" applyProtection="1">
      <alignment horizontal="center" vertical="center" shrinkToFit="1"/>
    </xf>
    <xf numFmtId="2" fontId="10" fillId="0" borderId="10" xfId="2" applyNumberFormat="1" applyFont="1" applyBorder="1" applyAlignment="1" applyProtection="1">
      <alignment horizontal="right" vertical="center" wrapText="1"/>
    </xf>
    <xf numFmtId="4" fontId="8" fillId="0" borderId="10" xfId="2" applyNumberFormat="1" applyFont="1" applyBorder="1" applyAlignment="1" applyProtection="1">
      <alignment horizontal="center" vertical="center" shrinkToFit="1"/>
    </xf>
    <xf numFmtId="2" fontId="5" fillId="4" borderId="10" xfId="2" applyNumberFormat="1" applyFont="1" applyFill="1" applyBorder="1" applyAlignment="1" applyProtection="1">
      <alignment vertical="top" wrapText="1"/>
    </xf>
    <xf numFmtId="2" fontId="4" fillId="4" borderId="10" xfId="2" applyNumberFormat="1" applyFont="1" applyFill="1" applyBorder="1" applyAlignment="1" applyProtection="1"/>
    <xf numFmtId="4" fontId="4" fillId="4" borderId="10" xfId="2" applyNumberFormat="1" applyFont="1" applyFill="1" applyBorder="1" applyAlignment="1" applyProtection="1"/>
    <xf numFmtId="2" fontId="8" fillId="4" borderId="10" xfId="2" applyNumberFormat="1" applyFont="1" applyFill="1" applyBorder="1" applyAlignment="1" applyProtection="1">
      <alignment horizontal="center" vertical="center" wrapText="1"/>
    </xf>
    <xf numFmtId="4" fontId="8" fillId="4" borderId="10" xfId="2" applyNumberFormat="1" applyFont="1" applyFill="1" applyBorder="1" applyAlignment="1" applyProtection="1">
      <alignment horizontal="center" vertical="center" shrinkToFit="1"/>
    </xf>
    <xf numFmtId="2" fontId="11" fillId="6" borderId="10" xfId="2" applyNumberFormat="1" applyFont="1" applyFill="1" applyBorder="1" applyAlignment="1" applyProtection="1">
      <alignment horizontal="left" vertical="center" wrapText="1"/>
    </xf>
    <xf numFmtId="2" fontId="12" fillId="6" borderId="10" xfId="2" applyNumberFormat="1" applyFont="1" applyFill="1" applyBorder="1" applyAlignment="1" applyProtection="1">
      <alignment horizontal="left" vertical="center" wrapText="1"/>
    </xf>
    <xf numFmtId="2" fontId="12" fillId="4" borderId="11" xfId="2" applyNumberFormat="1" applyFont="1" applyFill="1" applyBorder="1" applyAlignment="1" applyProtection="1">
      <alignment horizontal="left" vertical="center" wrapText="1"/>
    </xf>
    <xf numFmtId="0" fontId="8" fillId="4" borderId="10" xfId="2" applyFont="1" applyFill="1" applyBorder="1" applyAlignment="1" applyProtection="1">
      <alignment horizontal="center" vertical="center" shrinkToFit="1"/>
    </xf>
    <xf numFmtId="2" fontId="11" fillId="5" borderId="10" xfId="2" applyNumberFormat="1" applyFont="1" applyFill="1" applyBorder="1" applyAlignment="1" applyProtection="1">
      <alignment horizontal="left" vertical="center" wrapText="1"/>
    </xf>
    <xf numFmtId="2" fontId="12" fillId="5" borderId="10" xfId="2" applyNumberFormat="1" applyFont="1" applyFill="1" applyBorder="1" applyAlignment="1" applyProtection="1">
      <alignment horizontal="left" vertical="center" wrapText="1"/>
    </xf>
    <xf numFmtId="2" fontId="12" fillId="0" borderId="11" xfId="2" applyNumberFormat="1" applyFont="1" applyBorder="1" applyAlignment="1" applyProtection="1">
      <alignment horizontal="left" vertical="center" wrapText="1"/>
    </xf>
    <xf numFmtId="2" fontId="8" fillId="0" borderId="12" xfId="2" applyNumberFormat="1" applyFont="1" applyBorder="1" applyAlignment="1" applyProtection="1">
      <alignment horizontal="center" vertical="center" wrapText="1"/>
    </xf>
    <xf numFmtId="2" fontId="8" fillId="0" borderId="12" xfId="2" applyNumberFormat="1" applyFont="1" applyBorder="1" applyAlignment="1" applyProtection="1">
      <alignment horizontal="center" vertical="center" shrinkToFit="1"/>
    </xf>
    <xf numFmtId="2" fontId="5" fillId="4" borderId="10" xfId="0" applyNumberFormat="1" applyFont="1" applyFill="1" applyBorder="1" applyAlignment="1">
      <alignment horizontal="left" vertical="center" wrapText="1"/>
    </xf>
    <xf numFmtId="2" fontId="8" fillId="4" borderId="13" xfId="2" applyNumberFormat="1" applyFont="1" applyFill="1" applyBorder="1" applyAlignment="1" applyProtection="1">
      <alignment horizontal="center" vertical="center" wrapText="1"/>
    </xf>
    <xf numFmtId="2" fontId="8" fillId="4" borderId="13" xfId="2" applyNumberFormat="1" applyFont="1" applyFill="1" applyBorder="1" applyAlignment="1" applyProtection="1">
      <alignment horizontal="center" vertical="center" shrinkToFit="1"/>
    </xf>
    <xf numFmtId="2" fontId="8" fillId="4" borderId="10" xfId="2" applyNumberFormat="1" applyFont="1" applyFill="1" applyBorder="1" applyAlignment="1" applyProtection="1">
      <alignment horizontal="center" vertical="center" shrinkToFit="1"/>
    </xf>
    <xf numFmtId="2" fontId="8" fillId="4" borderId="11" xfId="2" applyNumberFormat="1" applyFont="1" applyFill="1" applyBorder="1" applyAlignment="1" applyProtection="1">
      <alignment horizontal="center" vertical="center" shrinkToFit="1"/>
    </xf>
    <xf numFmtId="2" fontId="12" fillId="0" borderId="10" xfId="2" applyNumberFormat="1" applyFont="1" applyBorder="1" applyAlignment="1" applyProtection="1">
      <alignment horizontal="left" vertical="center" wrapText="1"/>
    </xf>
    <xf numFmtId="1" fontId="8" fillId="5" borderId="10" xfId="2" applyNumberFormat="1" applyFont="1" applyFill="1" applyBorder="1" applyAlignment="1" applyProtection="1">
      <alignment horizontal="center" vertical="center"/>
    </xf>
    <xf numFmtId="2" fontId="8" fillId="0" borderId="10" xfId="2" applyNumberFormat="1" applyFont="1" applyBorder="1" applyAlignment="1" applyProtection="1">
      <alignment horizontal="left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8" fillId="0" borderId="14" xfId="2" applyNumberFormat="1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horizontal="left" vertical="center"/>
    </xf>
    <xf numFmtId="4" fontId="8" fillId="5" borderId="18" xfId="3" applyNumberFormat="1" applyFont="1" applyFill="1" applyBorder="1" applyAlignment="1" applyProtection="1">
      <alignment horizontal="center" vertical="center"/>
    </xf>
    <xf numFmtId="165" fontId="8" fillId="0" borderId="18" xfId="3" applyFont="1" applyFill="1" applyBorder="1" applyAlignment="1" applyProtection="1">
      <alignment horizontal="center" vertical="center"/>
    </xf>
    <xf numFmtId="2" fontId="4" fillId="4" borderId="18" xfId="2" applyNumberFormat="1" applyFont="1" applyFill="1" applyBorder="1" applyAlignment="1" applyProtection="1"/>
    <xf numFmtId="2" fontId="4" fillId="0" borderId="18" xfId="2" applyNumberFormat="1" applyFont="1" applyBorder="1" applyAlignment="1" applyProtection="1"/>
    <xf numFmtId="4" fontId="8" fillId="0" borderId="18" xfId="3" applyNumberFormat="1" applyFont="1" applyFill="1" applyBorder="1" applyAlignment="1" applyProtection="1">
      <alignment horizontal="center" vertical="center"/>
    </xf>
    <xf numFmtId="4" fontId="4" fillId="4" borderId="18" xfId="2" applyNumberFormat="1" applyFont="1" applyFill="1" applyBorder="1" applyAlignment="1" applyProtection="1">
      <alignment horizontal="center"/>
    </xf>
    <xf numFmtId="4" fontId="4" fillId="0" borderId="18" xfId="2" applyNumberFormat="1" applyFont="1" applyBorder="1" applyAlignment="1" applyProtection="1">
      <alignment horizontal="center" vertical="center"/>
    </xf>
    <xf numFmtId="4" fontId="4" fillId="0" borderId="18" xfId="2" applyNumberFormat="1" applyFont="1" applyBorder="1" applyAlignment="1" applyProtection="1">
      <alignment horizontal="center"/>
    </xf>
    <xf numFmtId="2" fontId="12" fillId="6" borderId="18" xfId="2" applyNumberFormat="1" applyFont="1" applyFill="1" applyBorder="1" applyAlignment="1" applyProtection="1">
      <alignment horizontal="left" vertical="center" wrapText="1"/>
    </xf>
    <xf numFmtId="2" fontId="12" fillId="5" borderId="18" xfId="2" applyNumberFormat="1" applyFont="1" applyFill="1" applyBorder="1" applyAlignment="1" applyProtection="1">
      <alignment horizontal="left" vertical="center" wrapText="1"/>
    </xf>
    <xf numFmtId="165" fontId="8" fillId="7" borderId="18" xfId="3" applyFont="1" applyFill="1" applyBorder="1" applyAlignment="1" applyProtection="1">
      <alignment horizontal="center" vertical="center"/>
    </xf>
    <xf numFmtId="165" fontId="8" fillId="5" borderId="18" xfId="3" applyFont="1" applyFill="1" applyBorder="1" applyAlignment="1" applyProtection="1">
      <alignment horizontal="center" vertical="center"/>
    </xf>
    <xf numFmtId="4" fontId="8" fillId="5" borderId="18" xfId="2" applyNumberFormat="1" applyFont="1" applyFill="1" applyBorder="1" applyAlignment="1" applyProtection="1">
      <alignment horizontal="center" vertical="center" shrinkToFit="1"/>
    </xf>
    <xf numFmtId="165" fontId="8" fillId="0" borderId="10" xfId="3" applyFont="1" applyFill="1" applyBorder="1" applyAlignment="1" applyProtection="1">
      <alignment horizontal="center" vertical="center"/>
    </xf>
    <xf numFmtId="2" fontId="5" fillId="2" borderId="1" xfId="2" applyNumberFormat="1" applyFont="1" applyFill="1" applyBorder="1" applyAlignment="1" applyProtection="1">
      <alignment horizontal="center" vertical="center" wrapText="1"/>
    </xf>
    <xf numFmtId="2" fontId="5" fillId="2" borderId="5" xfId="2" applyNumberFormat="1" applyFont="1" applyFill="1" applyBorder="1" applyAlignment="1" applyProtection="1">
      <alignment horizontal="center" vertical="center" wrapText="1"/>
    </xf>
    <xf numFmtId="2" fontId="5" fillId="2" borderId="2" xfId="2" applyNumberFormat="1" applyFont="1" applyFill="1" applyBorder="1" applyAlignment="1" applyProtection="1">
      <alignment horizontal="center" vertical="center" wrapText="1"/>
    </xf>
    <xf numFmtId="2" fontId="5" fillId="2" borderId="6" xfId="2" applyNumberFormat="1" applyFont="1" applyFill="1" applyBorder="1" applyAlignment="1" applyProtection="1">
      <alignment horizontal="center" vertical="center" wrapText="1"/>
    </xf>
    <xf numFmtId="2" fontId="5" fillId="2" borderId="3" xfId="2" applyNumberFormat="1" applyFont="1" applyFill="1" applyBorder="1" applyAlignment="1" applyProtection="1">
      <alignment horizontal="center" vertical="center" wrapText="1"/>
    </xf>
    <xf numFmtId="2" fontId="5" fillId="2" borderId="7" xfId="2" applyNumberFormat="1" applyFont="1" applyFill="1" applyBorder="1" applyAlignment="1" applyProtection="1">
      <alignment horizontal="center" vertical="center" wrapText="1"/>
    </xf>
    <xf numFmtId="2" fontId="5" fillId="2" borderId="4" xfId="2" applyNumberFormat="1" applyFont="1" applyFill="1" applyBorder="1" applyAlignment="1" applyProtection="1">
      <alignment horizontal="center" vertical="center" wrapText="1"/>
    </xf>
    <xf numFmtId="2" fontId="5" fillId="2" borderId="8" xfId="2" applyNumberFormat="1" applyFont="1" applyFill="1" applyBorder="1" applyAlignment="1" applyProtection="1">
      <alignment horizontal="center" vertical="center" wrapText="1"/>
    </xf>
    <xf numFmtId="4" fontId="6" fillId="3" borderId="0" xfId="2" applyNumberFormat="1" applyFont="1" applyFill="1" applyBorder="1" applyAlignment="1" applyProtection="1">
      <alignment horizontal="center" vertical="center"/>
    </xf>
    <xf numFmtId="0" fontId="16" fillId="0" borderId="0" xfId="1" applyFont="1" applyFill="1" applyAlignment="1" applyProtection="1">
      <alignment horizontal="right" vertical="center"/>
    </xf>
    <xf numFmtId="2" fontId="3" fillId="0" borderId="0" xfId="2" applyNumberFormat="1" applyFont="1" applyAlignment="1" applyProtection="1">
      <alignment horizontal="center" vertical="center" wrapText="1"/>
    </xf>
    <xf numFmtId="165" fontId="8" fillId="5" borderId="10" xfId="3" applyFont="1" applyFill="1" applyBorder="1" applyAlignment="1" applyProtection="1">
      <alignment horizontal="center" vertical="center"/>
    </xf>
    <xf numFmtId="2" fontId="11" fillId="9" borderId="10" xfId="2" applyNumberFormat="1" applyFont="1" applyFill="1" applyBorder="1" applyAlignment="1" applyProtection="1">
      <alignment horizontal="left" vertical="center" wrapText="1"/>
    </xf>
    <xf numFmtId="2" fontId="8" fillId="9" borderId="10" xfId="2" applyNumberFormat="1" applyFont="1" applyFill="1" applyBorder="1" applyAlignment="1" applyProtection="1">
      <alignment horizontal="center" vertical="center" wrapText="1"/>
    </xf>
    <xf numFmtId="2" fontId="8" fillId="9" borderId="10" xfId="2" applyNumberFormat="1" applyFont="1" applyFill="1" applyBorder="1" applyAlignment="1" applyProtection="1">
      <alignment horizontal="center" vertical="center" shrinkToFit="1"/>
    </xf>
    <xf numFmtId="165" fontId="8" fillId="9" borderId="10" xfId="3" applyFont="1" applyFill="1" applyBorder="1" applyAlignment="1" applyProtection="1">
      <alignment horizontal="center" vertical="center"/>
    </xf>
    <xf numFmtId="165" fontId="8" fillId="6" borderId="10" xfId="3" applyFont="1" applyFill="1" applyBorder="1" applyAlignment="1" applyProtection="1">
      <alignment horizontal="center" vertical="center"/>
    </xf>
    <xf numFmtId="2" fontId="5" fillId="0" borderId="20" xfId="2" applyNumberFormat="1" applyFont="1" applyBorder="1" applyAlignment="1" applyProtection="1">
      <alignment horizontal="center" wrapText="1"/>
    </xf>
    <xf numFmtId="4" fontId="17" fillId="10" borderId="15" xfId="2" applyNumberFormat="1" applyFont="1" applyFill="1" applyBorder="1" applyAlignment="1" applyProtection="1">
      <alignment horizontal="center" vertical="center" wrapText="1"/>
    </xf>
    <xf numFmtId="4" fontId="17" fillId="10" borderId="19" xfId="2" applyNumberFormat="1" applyFont="1" applyFill="1" applyBorder="1" applyAlignment="1" applyProtection="1">
      <alignment horizontal="center" vertical="center" wrapText="1"/>
    </xf>
    <xf numFmtId="4" fontId="17" fillId="10" borderId="16" xfId="2" applyNumberFormat="1" applyFont="1" applyFill="1" applyBorder="1" applyAlignment="1" applyProtection="1">
      <alignment horizontal="center" vertical="center" wrapText="1"/>
    </xf>
    <xf numFmtId="4" fontId="17" fillId="10" borderId="16" xfId="2" applyNumberFormat="1" applyFont="1" applyFill="1" applyBorder="1" applyAlignment="1" applyProtection="1">
      <alignment horizontal="center" vertical="center" wrapText="1"/>
    </xf>
    <xf numFmtId="4" fontId="17" fillId="10" borderId="17" xfId="2" applyNumberFormat="1" applyFont="1" applyFill="1" applyBorder="1" applyAlignment="1" applyProtection="1">
      <alignment horizontal="center" vertical="center" wrapText="1"/>
    </xf>
    <xf numFmtId="4" fontId="17" fillId="10" borderId="17" xfId="2" applyNumberFormat="1" applyFont="1" applyFill="1" applyBorder="1" applyAlignment="1" applyProtection="1">
      <alignment horizontal="center" vertical="center" wrapText="1"/>
    </xf>
    <xf numFmtId="164" fontId="18" fillId="8" borderId="21" xfId="1" applyNumberFormat="1" applyFont="1" applyFill="1" applyBorder="1" applyAlignment="1" applyProtection="1">
      <alignment horizontal="right" vertical="center"/>
    </xf>
  </cellXfs>
  <cellStyles count="4">
    <cellStyle name="Звичайний" xfId="0" builtinId="0"/>
    <cellStyle name="Обычный 2" xfId="2"/>
    <cellStyle name="Обычный 2 2" xfId="1"/>
    <cellStyle name="Фінансови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www.wps.cn/officeDocument/2020/cellImage" Target="NUL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2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3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4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5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6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7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8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1063801</xdr:colOff>
      <xdr:row>0</xdr:row>
      <xdr:rowOff>0</xdr:rowOff>
    </xdr:to>
    <xdr:pic>
      <xdr:nvPicPr>
        <xdr:cNvPr id="9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0500"/>
          <a:ext cx="1534085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0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1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2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3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4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5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6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</xdr:col>
      <xdr:colOff>1069985</xdr:colOff>
      <xdr:row>4</xdr:row>
      <xdr:rowOff>0</xdr:rowOff>
    </xdr:to>
    <xdr:pic>
      <xdr:nvPicPr>
        <xdr:cNvPr id="17" name="Picture 917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952625"/>
          <a:ext cx="1543050" cy="190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devinua-my.sharepoint.com/Users/Babich_D/AppData/Local/Temp/file:/vsei.com.ua/dfs/Users/User/Downloads/&#1087;&#1088;&#1080;&#1089;&#1090;&#1088;&#1086;&#1081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ериал"/>
      <sheetName val="коробка"/>
    </sheetNames>
    <sheetDataSet>
      <sheetData sheetId="0">
        <row r="1">
          <cell r="A1" t="str">
            <v>м</v>
          </cell>
          <cell r="C1" t="str">
            <v>цена</v>
          </cell>
        </row>
        <row r="2">
          <cell r="A2" t="str">
            <v>J-профиль 4м</v>
          </cell>
          <cell r="C2">
            <v>150.54</v>
          </cell>
        </row>
        <row r="3">
          <cell r="A3" t="str">
            <v>U-блок 400х200х500</v>
          </cell>
          <cell r="C3">
            <v>105</v>
          </cell>
        </row>
        <row r="4">
          <cell r="A4" t="str">
            <v>Акваизол (10кг)</v>
          </cell>
          <cell r="C4">
            <v>420</v>
          </cell>
        </row>
        <row r="5">
          <cell r="A5" t="str">
            <v>Анкера</v>
          </cell>
          <cell r="C5">
            <v>3.11</v>
          </cell>
        </row>
        <row r="6">
          <cell r="A6" t="str">
            <v>Арматура ф10А400</v>
          </cell>
          <cell r="C6">
            <v>21320</v>
          </cell>
        </row>
        <row r="7">
          <cell r="A7" t="str">
            <v>Арматура ф12А400</v>
          </cell>
          <cell r="C7">
            <v>21065</v>
          </cell>
        </row>
        <row r="8">
          <cell r="A8" t="str">
            <v>Арматура ф6А240</v>
          </cell>
          <cell r="C8">
            <v>17390</v>
          </cell>
        </row>
        <row r="9">
          <cell r="A9" t="str">
            <v>Аэратор</v>
          </cell>
          <cell r="C9">
            <v>276</v>
          </cell>
        </row>
        <row r="10">
          <cell r="A10" t="str">
            <v>БАЗАЛЬТОВАЯ ВАТА ТЕХНОНИКОЛЬ МАТ ТЕПЛОРОЛЛ 100 мм</v>
          </cell>
          <cell r="C10">
            <v>68</v>
          </cell>
        </row>
        <row r="11">
          <cell r="A11" t="str">
            <v>Бетон В15 П4</v>
          </cell>
          <cell r="C11">
            <v>1505</v>
          </cell>
        </row>
        <row r="12">
          <cell r="A12" t="str">
            <v>Бетон В7,5 П4</v>
          </cell>
          <cell r="C12">
            <v>1270</v>
          </cell>
        </row>
        <row r="13">
          <cell r="A13" t="str">
            <v>Бетонасос</v>
          </cell>
          <cell r="C13">
            <v>2300</v>
          </cell>
        </row>
        <row r="14">
          <cell r="A14" t="str">
            <v>Брус 100х100</v>
          </cell>
          <cell r="C14">
            <v>3500</v>
          </cell>
        </row>
        <row r="15">
          <cell r="A15" t="str">
            <v>Брус 100х150</v>
          </cell>
          <cell r="C15">
            <v>3500</v>
          </cell>
        </row>
        <row r="16">
          <cell r="A16" t="str">
            <v>Брус 120х200</v>
          </cell>
          <cell r="C16">
            <v>3500</v>
          </cell>
        </row>
        <row r="17">
          <cell r="A17" t="str">
            <v>Водоприемный желоб L=3м</v>
          </cell>
          <cell r="C17">
            <v>196.13</v>
          </cell>
        </row>
        <row r="18">
          <cell r="A18" t="str">
            <v>Водосточная воронка</v>
          </cell>
          <cell r="C18">
            <v>140.09</v>
          </cell>
        </row>
        <row r="19">
          <cell r="A19" t="str">
            <v>Водосточная труба L=3м</v>
          </cell>
          <cell r="C19">
            <v>224.2</v>
          </cell>
        </row>
        <row r="20">
          <cell r="A20" t="str">
            <v>Входная группа</v>
          </cell>
          <cell r="C20">
            <v>4950</v>
          </cell>
        </row>
        <row r="21">
          <cell r="A21" t="str">
            <v>Газобетон</v>
          </cell>
          <cell r="C21">
            <v>1250</v>
          </cell>
        </row>
        <row r="22">
          <cell r="A22" t="str">
            <v>Гайка М16</v>
          </cell>
          <cell r="C22">
            <v>1.98</v>
          </cell>
        </row>
        <row r="23">
          <cell r="A23" t="str">
            <v>Гвозди</v>
          </cell>
          <cell r="C23">
            <v>44</v>
          </cell>
        </row>
        <row r="24">
          <cell r="A24" t="str">
            <v>Гвозди , 25мм</v>
          </cell>
          <cell r="C24">
            <v>55</v>
          </cell>
        </row>
        <row r="25">
          <cell r="A25" t="str">
            <v>Герметик</v>
          </cell>
          <cell r="C25">
            <v>198</v>
          </cell>
        </row>
        <row r="26">
          <cell r="A26" t="str">
            <v>Грунтовка ГФ-021</v>
          </cell>
          <cell r="C26">
            <v>60.96</v>
          </cell>
        </row>
        <row r="27">
          <cell r="A27" t="str">
            <v>Грунтовка СТ-17</v>
          </cell>
          <cell r="C27">
            <v>21</v>
          </cell>
        </row>
        <row r="28">
          <cell r="A28" t="str">
            <v>Дверные блоки</v>
          </cell>
          <cell r="C28">
            <v>9550</v>
          </cell>
        </row>
        <row r="29">
          <cell r="A29" t="str">
            <v>Доска 30х130</v>
          </cell>
          <cell r="C29">
            <v>3500</v>
          </cell>
        </row>
        <row r="30">
          <cell r="A30" t="str">
            <v>Доска 50х150</v>
          </cell>
          <cell r="C30">
            <v>3500</v>
          </cell>
        </row>
        <row r="31">
          <cell r="A31" t="str">
            <v>Доска 50х200</v>
          </cell>
          <cell r="C31">
            <v>3500</v>
          </cell>
        </row>
        <row r="32">
          <cell r="A32" t="str">
            <v>Капельник Карнизный Словак ,45мм</v>
          </cell>
          <cell r="C32">
            <v>25</v>
          </cell>
        </row>
        <row r="33">
          <cell r="A33" t="str">
            <v>Клей для газоблока Полирем Скк - 151</v>
          </cell>
          <cell r="C33">
            <v>2.1</v>
          </cell>
        </row>
        <row r="34">
          <cell r="A34" t="str">
            <v>Клей СТ-83</v>
          </cell>
          <cell r="C34">
            <v>8.36</v>
          </cell>
        </row>
        <row r="35">
          <cell r="A35" t="str">
            <v>Колено 45 град</v>
          </cell>
          <cell r="C35">
            <v>70.040000000000006</v>
          </cell>
        </row>
        <row r="36">
          <cell r="A36" t="str">
            <v>Контрейка 50х30</v>
          </cell>
          <cell r="C36">
            <v>10150</v>
          </cell>
        </row>
        <row r="37">
          <cell r="A37" t="str">
            <v>Крепление водосточной трубы</v>
          </cell>
          <cell r="C37">
            <v>28.02</v>
          </cell>
        </row>
        <row r="38">
          <cell r="A38" t="str">
            <v>Кронштейн желоба</v>
          </cell>
          <cell r="C38">
            <v>55.58</v>
          </cell>
        </row>
        <row r="39">
          <cell r="A39" t="str">
            <v>Круг отрезной 230 мм</v>
          </cell>
          <cell r="C39">
            <v>33</v>
          </cell>
        </row>
        <row r="40">
          <cell r="A40" t="str">
            <v>Лента клеющая К2</v>
          </cell>
          <cell r="C40">
            <v>7</v>
          </cell>
        </row>
        <row r="41">
          <cell r="A41" t="str">
            <v>Лист 5</v>
          </cell>
          <cell r="C41">
            <v>23655</v>
          </cell>
        </row>
        <row r="42">
          <cell r="A42" t="str">
            <v>Огнеобиозащита Тамак-3Н для древесины</v>
          </cell>
          <cell r="C42">
            <v>17.399999999999999</v>
          </cell>
        </row>
        <row r="43">
          <cell r="A43" t="str">
            <v>ОДНОСЛОЙНАЯ БИТУМНАЯ ЧЕРЕПИЦА "АКВАИЗОЛ" АКЦЕНТ</v>
          </cell>
          <cell r="C43">
            <v>149</v>
          </cell>
        </row>
        <row r="44">
          <cell r="A44" t="str">
            <v>Оконные блоки</v>
          </cell>
          <cell r="C44">
            <v>2800</v>
          </cell>
        </row>
        <row r="45">
          <cell r="A45" t="str">
            <v>ОСБ Европа влагостойкий 10мм</v>
          </cell>
          <cell r="C45">
            <v>265</v>
          </cell>
        </row>
        <row r="46">
          <cell r="A46" t="str">
            <v>Отвод водосточной трубы</v>
          </cell>
          <cell r="C46">
            <v>70.040000000000006</v>
          </cell>
        </row>
        <row r="47">
          <cell r="A47" t="str">
            <v>Отвод ф110</v>
          </cell>
          <cell r="C47">
            <v>41.5</v>
          </cell>
        </row>
        <row r="48">
          <cell r="A48" t="str">
            <v>Отвод ф110 *45</v>
          </cell>
        </row>
        <row r="49">
          <cell r="A49" t="str">
            <v>Панель софит перфорированная 4х0,31м белая</v>
          </cell>
          <cell r="C49">
            <v>320.64</v>
          </cell>
        </row>
        <row r="50">
          <cell r="A50" t="str">
            <v>Пена монтажная</v>
          </cell>
          <cell r="C50">
            <v>185</v>
          </cell>
        </row>
        <row r="51">
          <cell r="A51" t="str">
            <v>Пиломатериалы</v>
          </cell>
          <cell r="C51">
            <v>3200</v>
          </cell>
        </row>
        <row r="52">
          <cell r="A52" t="str">
            <v>Пленка гидробаръер</v>
          </cell>
          <cell r="C52">
            <v>720</v>
          </cell>
        </row>
        <row r="53">
          <cell r="A53" t="str">
            <v>Пленка паробаръер</v>
          </cell>
          <cell r="C53">
            <v>11.8</v>
          </cell>
        </row>
        <row r="54">
          <cell r="A54" t="str">
            <v>Пневмотрамбовка</v>
          </cell>
          <cell r="C54">
            <v>87.5</v>
          </cell>
        </row>
        <row r="55">
          <cell r="A55" t="str">
            <v>Подкладочный ковер ХММ 15м</v>
          </cell>
          <cell r="C55">
            <v>508</v>
          </cell>
        </row>
        <row r="56">
          <cell r="A56" t="str">
            <v>Праймер</v>
          </cell>
          <cell r="C56">
            <v>42</v>
          </cell>
        </row>
        <row r="57">
          <cell r="A57" t="str">
            <v>Проволока</v>
          </cell>
          <cell r="C57">
            <v>63.52</v>
          </cell>
        </row>
        <row r="58">
          <cell r="A58" t="str">
            <v>Проволока вязальная</v>
          </cell>
          <cell r="C58">
            <v>63.52</v>
          </cell>
        </row>
        <row r="59">
          <cell r="A59" t="str">
            <v>Работа крана</v>
          </cell>
          <cell r="C59">
            <v>875</v>
          </cell>
        </row>
        <row r="60">
          <cell r="A60" t="str">
            <v>Резьба М16</v>
          </cell>
          <cell r="C60">
            <v>72</v>
          </cell>
        </row>
        <row r="61">
          <cell r="A61" t="str">
            <v>Рейка 50х100</v>
          </cell>
          <cell r="C61">
            <v>10150</v>
          </cell>
        </row>
        <row r="62">
          <cell r="A62" t="str">
            <v>Рубероид РКП 350</v>
          </cell>
          <cell r="C62">
            <v>9</v>
          </cell>
        </row>
        <row r="63">
          <cell r="A63" t="str">
            <v>Саморез</v>
          </cell>
          <cell r="C63">
            <v>0.15</v>
          </cell>
        </row>
        <row r="64">
          <cell r="A64" t="str">
            <v>Саморез по дереву 75</v>
          </cell>
          <cell r="C64">
            <v>0.42</v>
          </cell>
        </row>
        <row r="65">
          <cell r="A65" t="str">
            <v>Теплоизоляция ф110</v>
          </cell>
        </row>
        <row r="66">
          <cell r="A66" t="str">
            <v>Теплоизоляция ф50</v>
          </cell>
        </row>
        <row r="67">
          <cell r="A67" t="str">
            <v>Тройник 110х110х100 90град</v>
          </cell>
        </row>
        <row r="68">
          <cell r="A68" t="str">
            <v>Тройник 110х110х50 45град</v>
          </cell>
        </row>
        <row r="69">
          <cell r="A69" t="str">
            <v>Труба ф110 L=0,5м</v>
          </cell>
        </row>
        <row r="70">
          <cell r="A70" t="str">
            <v>Труба ф110 L=1м</v>
          </cell>
        </row>
        <row r="71">
          <cell r="A71" t="str">
            <v>Труба ф110 L=2м</v>
          </cell>
        </row>
        <row r="72">
          <cell r="A72" t="str">
            <v>Труба ф160 L=1м</v>
          </cell>
          <cell r="C72">
            <v>149.1</v>
          </cell>
        </row>
        <row r="73">
          <cell r="A73" t="str">
            <v>Труба ф50 L=0,5м</v>
          </cell>
        </row>
        <row r="74">
          <cell r="A74" t="str">
            <v>Труба ф50 L=1м</v>
          </cell>
        </row>
        <row r="75">
          <cell r="A75" t="str">
            <v>Труба ф50 L=2м</v>
          </cell>
        </row>
        <row r="76">
          <cell r="A76" t="str">
            <v>Уайт-спирит</v>
          </cell>
          <cell r="C76">
            <v>48</v>
          </cell>
        </row>
        <row r="77">
          <cell r="A77" t="str">
            <v>Угол желоба</v>
          </cell>
          <cell r="C77">
            <v>130.24</v>
          </cell>
        </row>
        <row r="78">
          <cell r="A78" t="str">
            <v>Шайба М16 по дереву</v>
          </cell>
          <cell r="C78">
            <v>5.4</v>
          </cell>
        </row>
        <row r="79">
          <cell r="A79" t="str">
            <v>Швеллер 18П</v>
          </cell>
          <cell r="C79">
            <v>25180</v>
          </cell>
        </row>
        <row r="80">
          <cell r="A80" t="str">
            <v>Швеллер 22П</v>
          </cell>
          <cell r="C80">
            <v>35530</v>
          </cell>
        </row>
        <row r="81">
          <cell r="A81" t="str">
            <v>Щебень</v>
          </cell>
          <cell r="C81">
            <v>450</v>
          </cell>
        </row>
        <row r="82">
          <cell r="A82" t="str">
            <v>Электроды</v>
          </cell>
          <cell r="C82">
            <v>48.62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35"/>
  <sheetViews>
    <sheetView tabSelected="1" view="pageBreakPreview" zoomScale="75" zoomScaleNormal="75" zoomScaleSheetLayoutView="75" workbookViewId="0">
      <selection activeCell="I92" sqref="I92"/>
    </sheetView>
  </sheetViews>
  <sheetFormatPr defaultColWidth="10" defaultRowHeight="10.199999999999999" x14ac:dyDescent="0.3"/>
  <cols>
    <col min="1" max="1" width="7" style="1" customWidth="1"/>
    <col min="2" max="2" width="80.44140625" style="2" customWidth="1"/>
    <col min="3" max="3" width="10.6640625" style="3" customWidth="1"/>
    <col min="4" max="4" width="11.33203125" style="3" customWidth="1"/>
    <col min="5" max="5" width="17.5546875" style="4" customWidth="1"/>
    <col min="6" max="6" width="21.44140625" style="4" customWidth="1"/>
    <col min="7" max="7" width="14.44140625" style="3" bestFit="1" customWidth="1"/>
    <col min="8" max="8" width="15.88671875" style="3" customWidth="1"/>
    <col min="9" max="251" width="9.109375" style="3"/>
    <col min="252" max="252" width="5.33203125" style="3" customWidth="1"/>
    <col min="253" max="253" width="104.88671875" style="3" customWidth="1"/>
    <col min="254" max="254" width="26.44140625" style="3" customWidth="1"/>
    <col min="255" max="255" width="27.109375" style="3" bestFit="1" customWidth="1"/>
    <col min="256" max="256" width="11.33203125" style="3" customWidth="1"/>
    <col min="257" max="257" width="8.5546875" style="3" customWidth="1"/>
    <col min="258" max="260" width="15.6640625" style="3" customWidth="1"/>
    <col min="261" max="261" width="15.5546875" style="3" customWidth="1"/>
    <col min="262" max="262" width="21.6640625" style="3" customWidth="1"/>
    <col min="263" max="507" width="9.109375" style="3"/>
    <col min="508" max="508" width="5.33203125" style="3" customWidth="1"/>
    <col min="509" max="509" width="104.88671875" style="3" customWidth="1"/>
    <col min="510" max="510" width="26.44140625" style="3" customWidth="1"/>
    <col min="511" max="511" width="27.109375" style="3" bestFit="1" customWidth="1"/>
    <col min="512" max="512" width="11.33203125" style="3" customWidth="1"/>
    <col min="513" max="513" width="8.5546875" style="3" customWidth="1"/>
    <col min="514" max="516" width="15.6640625" style="3" customWidth="1"/>
    <col min="517" max="517" width="15.5546875" style="3" customWidth="1"/>
    <col min="518" max="518" width="21.6640625" style="3" customWidth="1"/>
    <col min="519" max="763" width="9.109375" style="3"/>
    <col min="764" max="764" width="5.33203125" style="3" customWidth="1"/>
    <col min="765" max="765" width="104.88671875" style="3" customWidth="1"/>
    <col min="766" max="766" width="26.44140625" style="3" customWidth="1"/>
    <col min="767" max="767" width="27.109375" style="3" bestFit="1" customWidth="1"/>
    <col min="768" max="768" width="11.33203125" style="3" customWidth="1"/>
    <col min="769" max="769" width="8.5546875" style="3" customWidth="1"/>
    <col min="770" max="772" width="15.6640625" style="3" customWidth="1"/>
    <col min="773" max="773" width="15.5546875" style="3" customWidth="1"/>
    <col min="774" max="774" width="21.6640625" style="3" customWidth="1"/>
    <col min="775" max="1019" width="9.109375" style="3"/>
    <col min="1020" max="1020" width="5.33203125" style="3" customWidth="1"/>
    <col min="1021" max="1021" width="104.88671875" style="3" customWidth="1"/>
    <col min="1022" max="1022" width="26.44140625" style="3" customWidth="1"/>
    <col min="1023" max="1023" width="27.109375" style="3" bestFit="1" customWidth="1"/>
    <col min="1024" max="1024" width="11.33203125" style="3" customWidth="1"/>
    <col min="1025" max="1025" width="8.5546875" style="3" customWidth="1"/>
    <col min="1026" max="1028" width="15.6640625" style="3" customWidth="1"/>
    <col min="1029" max="1029" width="15.5546875" style="3" customWidth="1"/>
    <col min="1030" max="1030" width="21.6640625" style="3" customWidth="1"/>
    <col min="1031" max="1275" width="9.109375" style="3"/>
    <col min="1276" max="1276" width="5.33203125" style="3" customWidth="1"/>
    <col min="1277" max="1277" width="104.88671875" style="3" customWidth="1"/>
    <col min="1278" max="1278" width="26.44140625" style="3" customWidth="1"/>
    <col min="1279" max="1279" width="27.109375" style="3" bestFit="1" customWidth="1"/>
    <col min="1280" max="1280" width="11.33203125" style="3" customWidth="1"/>
    <col min="1281" max="1281" width="8.5546875" style="3" customWidth="1"/>
    <col min="1282" max="1284" width="15.6640625" style="3" customWidth="1"/>
    <col min="1285" max="1285" width="15.5546875" style="3" customWidth="1"/>
    <col min="1286" max="1286" width="21.6640625" style="3" customWidth="1"/>
    <col min="1287" max="1531" width="9.109375" style="3"/>
    <col min="1532" max="1532" width="5.33203125" style="3" customWidth="1"/>
    <col min="1533" max="1533" width="104.88671875" style="3" customWidth="1"/>
    <col min="1534" max="1534" width="26.44140625" style="3" customWidth="1"/>
    <col min="1535" max="1535" width="27.109375" style="3" bestFit="1" customWidth="1"/>
    <col min="1536" max="1536" width="11.33203125" style="3" customWidth="1"/>
    <col min="1537" max="1537" width="8.5546875" style="3" customWidth="1"/>
    <col min="1538" max="1540" width="15.6640625" style="3" customWidth="1"/>
    <col min="1541" max="1541" width="15.5546875" style="3" customWidth="1"/>
    <col min="1542" max="1542" width="21.6640625" style="3" customWidth="1"/>
    <col min="1543" max="1787" width="9.109375" style="3"/>
    <col min="1788" max="1788" width="5.33203125" style="3" customWidth="1"/>
    <col min="1789" max="1789" width="104.88671875" style="3" customWidth="1"/>
    <col min="1790" max="1790" width="26.44140625" style="3" customWidth="1"/>
    <col min="1791" max="1791" width="27.109375" style="3" bestFit="1" customWidth="1"/>
    <col min="1792" max="1792" width="11.33203125" style="3" customWidth="1"/>
    <col min="1793" max="1793" width="8.5546875" style="3" customWidth="1"/>
    <col min="1794" max="1796" width="15.6640625" style="3" customWidth="1"/>
    <col min="1797" max="1797" width="15.5546875" style="3" customWidth="1"/>
    <col min="1798" max="1798" width="21.6640625" style="3" customWidth="1"/>
    <col min="1799" max="2043" width="9.109375" style="3"/>
    <col min="2044" max="2044" width="5.33203125" style="3" customWidth="1"/>
    <col min="2045" max="2045" width="104.88671875" style="3" customWidth="1"/>
    <col min="2046" max="2046" width="26.44140625" style="3" customWidth="1"/>
    <col min="2047" max="2047" width="27.109375" style="3" bestFit="1" customWidth="1"/>
    <col min="2048" max="2048" width="11.33203125" style="3" customWidth="1"/>
    <col min="2049" max="2049" width="8.5546875" style="3" customWidth="1"/>
    <col min="2050" max="2052" width="15.6640625" style="3" customWidth="1"/>
    <col min="2053" max="2053" width="15.5546875" style="3" customWidth="1"/>
    <col min="2054" max="2054" width="21.6640625" style="3" customWidth="1"/>
    <col min="2055" max="2299" width="9.109375" style="3"/>
    <col min="2300" max="2300" width="5.33203125" style="3" customWidth="1"/>
    <col min="2301" max="2301" width="104.88671875" style="3" customWidth="1"/>
    <col min="2302" max="2302" width="26.44140625" style="3" customWidth="1"/>
    <col min="2303" max="2303" width="27.109375" style="3" bestFit="1" customWidth="1"/>
    <col min="2304" max="2304" width="11.33203125" style="3" customWidth="1"/>
    <col min="2305" max="2305" width="8.5546875" style="3" customWidth="1"/>
    <col min="2306" max="2308" width="15.6640625" style="3" customWidth="1"/>
    <col min="2309" max="2309" width="15.5546875" style="3" customWidth="1"/>
    <col min="2310" max="2310" width="21.6640625" style="3" customWidth="1"/>
    <col min="2311" max="2555" width="9.109375" style="3"/>
    <col min="2556" max="2556" width="5.33203125" style="3" customWidth="1"/>
    <col min="2557" max="2557" width="104.88671875" style="3" customWidth="1"/>
    <col min="2558" max="2558" width="26.44140625" style="3" customWidth="1"/>
    <col min="2559" max="2559" width="27.109375" style="3" bestFit="1" customWidth="1"/>
    <col min="2560" max="2560" width="11.33203125" style="3" customWidth="1"/>
    <col min="2561" max="2561" width="8.5546875" style="3" customWidth="1"/>
    <col min="2562" max="2564" width="15.6640625" style="3" customWidth="1"/>
    <col min="2565" max="2565" width="15.5546875" style="3" customWidth="1"/>
    <col min="2566" max="2566" width="21.6640625" style="3" customWidth="1"/>
    <col min="2567" max="2811" width="9.109375" style="3"/>
    <col min="2812" max="2812" width="5.33203125" style="3" customWidth="1"/>
    <col min="2813" max="2813" width="104.88671875" style="3" customWidth="1"/>
    <col min="2814" max="2814" width="26.44140625" style="3" customWidth="1"/>
    <col min="2815" max="2815" width="27.109375" style="3" bestFit="1" customWidth="1"/>
    <col min="2816" max="2816" width="11.33203125" style="3" customWidth="1"/>
    <col min="2817" max="2817" width="8.5546875" style="3" customWidth="1"/>
    <col min="2818" max="2820" width="15.6640625" style="3" customWidth="1"/>
    <col min="2821" max="2821" width="15.5546875" style="3" customWidth="1"/>
    <col min="2822" max="2822" width="21.6640625" style="3" customWidth="1"/>
    <col min="2823" max="3067" width="9.109375" style="3"/>
    <col min="3068" max="3068" width="5.33203125" style="3" customWidth="1"/>
    <col min="3069" max="3069" width="104.88671875" style="3" customWidth="1"/>
    <col min="3070" max="3070" width="26.44140625" style="3" customWidth="1"/>
    <col min="3071" max="3071" width="27.109375" style="3" bestFit="1" customWidth="1"/>
    <col min="3072" max="3072" width="11.33203125" style="3" customWidth="1"/>
    <col min="3073" max="3073" width="8.5546875" style="3" customWidth="1"/>
    <col min="3074" max="3076" width="15.6640625" style="3" customWidth="1"/>
    <col min="3077" max="3077" width="15.5546875" style="3" customWidth="1"/>
    <col min="3078" max="3078" width="21.6640625" style="3" customWidth="1"/>
    <col min="3079" max="3323" width="9.109375" style="3"/>
    <col min="3324" max="3324" width="5.33203125" style="3" customWidth="1"/>
    <col min="3325" max="3325" width="104.88671875" style="3" customWidth="1"/>
    <col min="3326" max="3326" width="26.44140625" style="3" customWidth="1"/>
    <col min="3327" max="3327" width="27.109375" style="3" bestFit="1" customWidth="1"/>
    <col min="3328" max="3328" width="11.33203125" style="3" customWidth="1"/>
    <col min="3329" max="3329" width="8.5546875" style="3" customWidth="1"/>
    <col min="3330" max="3332" width="15.6640625" style="3" customWidth="1"/>
    <col min="3333" max="3333" width="15.5546875" style="3" customWidth="1"/>
    <col min="3334" max="3334" width="21.6640625" style="3" customWidth="1"/>
    <col min="3335" max="3579" width="9.109375" style="3"/>
    <col min="3580" max="3580" width="5.33203125" style="3" customWidth="1"/>
    <col min="3581" max="3581" width="104.88671875" style="3" customWidth="1"/>
    <col min="3582" max="3582" width="26.44140625" style="3" customWidth="1"/>
    <col min="3583" max="3583" width="27.109375" style="3" bestFit="1" customWidth="1"/>
    <col min="3584" max="3584" width="11.33203125" style="3" customWidth="1"/>
    <col min="3585" max="3585" width="8.5546875" style="3" customWidth="1"/>
    <col min="3586" max="3588" width="15.6640625" style="3" customWidth="1"/>
    <col min="3589" max="3589" width="15.5546875" style="3" customWidth="1"/>
    <col min="3590" max="3590" width="21.6640625" style="3" customWidth="1"/>
    <col min="3591" max="3835" width="9.109375" style="3"/>
    <col min="3836" max="3836" width="5.33203125" style="3" customWidth="1"/>
    <col min="3837" max="3837" width="104.88671875" style="3" customWidth="1"/>
    <col min="3838" max="3838" width="26.44140625" style="3" customWidth="1"/>
    <col min="3839" max="3839" width="27.109375" style="3" bestFit="1" customWidth="1"/>
    <col min="3840" max="3840" width="11.33203125" style="3" customWidth="1"/>
    <col min="3841" max="3841" width="8.5546875" style="3" customWidth="1"/>
    <col min="3842" max="3844" width="15.6640625" style="3" customWidth="1"/>
    <col min="3845" max="3845" width="15.5546875" style="3" customWidth="1"/>
    <col min="3846" max="3846" width="21.6640625" style="3" customWidth="1"/>
    <col min="3847" max="4091" width="9.109375" style="3"/>
    <col min="4092" max="4092" width="5.33203125" style="3" customWidth="1"/>
    <col min="4093" max="4093" width="104.88671875" style="3" customWidth="1"/>
    <col min="4094" max="4094" width="26.44140625" style="3" customWidth="1"/>
    <col min="4095" max="4095" width="27.109375" style="3" bestFit="1" customWidth="1"/>
    <col min="4096" max="4096" width="11.33203125" style="3" customWidth="1"/>
    <col min="4097" max="4097" width="8.5546875" style="3" customWidth="1"/>
    <col min="4098" max="4100" width="15.6640625" style="3" customWidth="1"/>
    <col min="4101" max="4101" width="15.5546875" style="3" customWidth="1"/>
    <col min="4102" max="4102" width="21.6640625" style="3" customWidth="1"/>
    <col min="4103" max="4347" width="9.109375" style="3"/>
    <col min="4348" max="4348" width="5.33203125" style="3" customWidth="1"/>
    <col min="4349" max="4349" width="104.88671875" style="3" customWidth="1"/>
    <col min="4350" max="4350" width="26.44140625" style="3" customWidth="1"/>
    <col min="4351" max="4351" width="27.109375" style="3" bestFit="1" customWidth="1"/>
    <col min="4352" max="4352" width="11.33203125" style="3" customWidth="1"/>
    <col min="4353" max="4353" width="8.5546875" style="3" customWidth="1"/>
    <col min="4354" max="4356" width="15.6640625" style="3" customWidth="1"/>
    <col min="4357" max="4357" width="15.5546875" style="3" customWidth="1"/>
    <col min="4358" max="4358" width="21.6640625" style="3" customWidth="1"/>
    <col min="4359" max="4603" width="9.109375" style="3"/>
    <col min="4604" max="4604" width="5.33203125" style="3" customWidth="1"/>
    <col min="4605" max="4605" width="104.88671875" style="3" customWidth="1"/>
    <col min="4606" max="4606" width="26.44140625" style="3" customWidth="1"/>
    <col min="4607" max="4607" width="27.109375" style="3" bestFit="1" customWidth="1"/>
    <col min="4608" max="4608" width="11.33203125" style="3" customWidth="1"/>
    <col min="4609" max="4609" width="8.5546875" style="3" customWidth="1"/>
    <col min="4610" max="4612" width="15.6640625" style="3" customWidth="1"/>
    <col min="4613" max="4613" width="15.5546875" style="3" customWidth="1"/>
    <col min="4614" max="4614" width="21.6640625" style="3" customWidth="1"/>
    <col min="4615" max="4859" width="9.109375" style="3"/>
    <col min="4860" max="4860" width="5.33203125" style="3" customWidth="1"/>
    <col min="4861" max="4861" width="104.88671875" style="3" customWidth="1"/>
    <col min="4862" max="4862" width="26.44140625" style="3" customWidth="1"/>
    <col min="4863" max="4863" width="27.109375" style="3" bestFit="1" customWidth="1"/>
    <col min="4864" max="4864" width="11.33203125" style="3" customWidth="1"/>
    <col min="4865" max="4865" width="8.5546875" style="3" customWidth="1"/>
    <col min="4866" max="4868" width="15.6640625" style="3" customWidth="1"/>
    <col min="4869" max="4869" width="15.5546875" style="3" customWidth="1"/>
    <col min="4870" max="4870" width="21.6640625" style="3" customWidth="1"/>
    <col min="4871" max="5115" width="9.109375" style="3"/>
    <col min="5116" max="5116" width="5.33203125" style="3" customWidth="1"/>
    <col min="5117" max="5117" width="104.88671875" style="3" customWidth="1"/>
    <col min="5118" max="5118" width="26.44140625" style="3" customWidth="1"/>
    <col min="5119" max="5119" width="27.109375" style="3" bestFit="1" customWidth="1"/>
    <col min="5120" max="5120" width="11.33203125" style="3" customWidth="1"/>
    <col min="5121" max="5121" width="8.5546875" style="3" customWidth="1"/>
    <col min="5122" max="5124" width="15.6640625" style="3" customWidth="1"/>
    <col min="5125" max="5125" width="15.5546875" style="3" customWidth="1"/>
    <col min="5126" max="5126" width="21.6640625" style="3" customWidth="1"/>
    <col min="5127" max="5371" width="9.109375" style="3"/>
    <col min="5372" max="5372" width="5.33203125" style="3" customWidth="1"/>
    <col min="5373" max="5373" width="104.88671875" style="3" customWidth="1"/>
    <col min="5374" max="5374" width="26.44140625" style="3" customWidth="1"/>
    <col min="5375" max="5375" width="27.109375" style="3" bestFit="1" customWidth="1"/>
    <col min="5376" max="5376" width="11.33203125" style="3" customWidth="1"/>
    <col min="5377" max="5377" width="8.5546875" style="3" customWidth="1"/>
    <col min="5378" max="5380" width="15.6640625" style="3" customWidth="1"/>
    <col min="5381" max="5381" width="15.5546875" style="3" customWidth="1"/>
    <col min="5382" max="5382" width="21.6640625" style="3" customWidth="1"/>
    <col min="5383" max="5627" width="9.109375" style="3"/>
    <col min="5628" max="5628" width="5.33203125" style="3" customWidth="1"/>
    <col min="5629" max="5629" width="104.88671875" style="3" customWidth="1"/>
    <col min="5630" max="5630" width="26.44140625" style="3" customWidth="1"/>
    <col min="5631" max="5631" width="27.109375" style="3" bestFit="1" customWidth="1"/>
    <col min="5632" max="5632" width="11.33203125" style="3" customWidth="1"/>
    <col min="5633" max="5633" width="8.5546875" style="3" customWidth="1"/>
    <col min="5634" max="5636" width="15.6640625" style="3" customWidth="1"/>
    <col min="5637" max="5637" width="15.5546875" style="3" customWidth="1"/>
    <col min="5638" max="5638" width="21.6640625" style="3" customWidth="1"/>
    <col min="5639" max="5883" width="9.109375" style="3"/>
    <col min="5884" max="5884" width="5.33203125" style="3" customWidth="1"/>
    <col min="5885" max="5885" width="104.88671875" style="3" customWidth="1"/>
    <col min="5886" max="5886" width="26.44140625" style="3" customWidth="1"/>
    <col min="5887" max="5887" width="27.109375" style="3" bestFit="1" customWidth="1"/>
    <col min="5888" max="5888" width="11.33203125" style="3" customWidth="1"/>
    <col min="5889" max="5889" width="8.5546875" style="3" customWidth="1"/>
    <col min="5890" max="5892" width="15.6640625" style="3" customWidth="1"/>
    <col min="5893" max="5893" width="15.5546875" style="3" customWidth="1"/>
    <col min="5894" max="5894" width="21.6640625" style="3" customWidth="1"/>
    <col min="5895" max="6139" width="9.109375" style="3"/>
    <col min="6140" max="6140" width="5.33203125" style="3" customWidth="1"/>
    <col min="6141" max="6141" width="104.88671875" style="3" customWidth="1"/>
    <col min="6142" max="6142" width="26.44140625" style="3" customWidth="1"/>
    <col min="6143" max="6143" width="27.109375" style="3" bestFit="1" customWidth="1"/>
    <col min="6144" max="6144" width="11.33203125" style="3" customWidth="1"/>
    <col min="6145" max="6145" width="8.5546875" style="3" customWidth="1"/>
    <col min="6146" max="6148" width="15.6640625" style="3" customWidth="1"/>
    <col min="6149" max="6149" width="15.5546875" style="3" customWidth="1"/>
    <col min="6150" max="6150" width="21.6640625" style="3" customWidth="1"/>
    <col min="6151" max="6395" width="9.109375" style="3"/>
    <col min="6396" max="6396" width="5.33203125" style="3" customWidth="1"/>
    <col min="6397" max="6397" width="104.88671875" style="3" customWidth="1"/>
    <col min="6398" max="6398" width="26.44140625" style="3" customWidth="1"/>
    <col min="6399" max="6399" width="27.109375" style="3" bestFit="1" customWidth="1"/>
    <col min="6400" max="6400" width="11.33203125" style="3" customWidth="1"/>
    <col min="6401" max="6401" width="8.5546875" style="3" customWidth="1"/>
    <col min="6402" max="6404" width="15.6640625" style="3" customWidth="1"/>
    <col min="6405" max="6405" width="15.5546875" style="3" customWidth="1"/>
    <col min="6406" max="6406" width="21.6640625" style="3" customWidth="1"/>
    <col min="6407" max="6651" width="9.109375" style="3"/>
    <col min="6652" max="6652" width="5.33203125" style="3" customWidth="1"/>
    <col min="6653" max="6653" width="104.88671875" style="3" customWidth="1"/>
    <col min="6654" max="6654" width="26.44140625" style="3" customWidth="1"/>
    <col min="6655" max="6655" width="27.109375" style="3" bestFit="1" customWidth="1"/>
    <col min="6656" max="6656" width="11.33203125" style="3" customWidth="1"/>
    <col min="6657" max="6657" width="8.5546875" style="3" customWidth="1"/>
    <col min="6658" max="6660" width="15.6640625" style="3" customWidth="1"/>
    <col min="6661" max="6661" width="15.5546875" style="3" customWidth="1"/>
    <col min="6662" max="6662" width="21.6640625" style="3" customWidth="1"/>
    <col min="6663" max="6907" width="9.109375" style="3"/>
    <col min="6908" max="6908" width="5.33203125" style="3" customWidth="1"/>
    <col min="6909" max="6909" width="104.88671875" style="3" customWidth="1"/>
    <col min="6910" max="6910" width="26.44140625" style="3" customWidth="1"/>
    <col min="6911" max="6911" width="27.109375" style="3" bestFit="1" customWidth="1"/>
    <col min="6912" max="6912" width="11.33203125" style="3" customWidth="1"/>
    <col min="6913" max="6913" width="8.5546875" style="3" customWidth="1"/>
    <col min="6914" max="6916" width="15.6640625" style="3" customWidth="1"/>
    <col min="6917" max="6917" width="15.5546875" style="3" customWidth="1"/>
    <col min="6918" max="6918" width="21.6640625" style="3" customWidth="1"/>
    <col min="6919" max="7163" width="9.109375" style="3"/>
    <col min="7164" max="7164" width="5.33203125" style="3" customWidth="1"/>
    <col min="7165" max="7165" width="104.88671875" style="3" customWidth="1"/>
    <col min="7166" max="7166" width="26.44140625" style="3" customWidth="1"/>
    <col min="7167" max="7167" width="27.109375" style="3" bestFit="1" customWidth="1"/>
    <col min="7168" max="7168" width="11.33203125" style="3" customWidth="1"/>
    <col min="7169" max="7169" width="8.5546875" style="3" customWidth="1"/>
    <col min="7170" max="7172" width="15.6640625" style="3" customWidth="1"/>
    <col min="7173" max="7173" width="15.5546875" style="3" customWidth="1"/>
    <col min="7174" max="7174" width="21.6640625" style="3" customWidth="1"/>
    <col min="7175" max="7419" width="9.109375" style="3"/>
    <col min="7420" max="7420" width="5.33203125" style="3" customWidth="1"/>
    <col min="7421" max="7421" width="104.88671875" style="3" customWidth="1"/>
    <col min="7422" max="7422" width="26.44140625" style="3" customWidth="1"/>
    <col min="7423" max="7423" width="27.109375" style="3" bestFit="1" customWidth="1"/>
    <col min="7424" max="7424" width="11.33203125" style="3" customWidth="1"/>
    <col min="7425" max="7425" width="8.5546875" style="3" customWidth="1"/>
    <col min="7426" max="7428" width="15.6640625" style="3" customWidth="1"/>
    <col min="7429" max="7429" width="15.5546875" style="3" customWidth="1"/>
    <col min="7430" max="7430" width="21.6640625" style="3" customWidth="1"/>
    <col min="7431" max="7675" width="9.109375" style="3"/>
    <col min="7676" max="7676" width="5.33203125" style="3" customWidth="1"/>
    <col min="7677" max="7677" width="104.88671875" style="3" customWidth="1"/>
    <col min="7678" max="7678" width="26.44140625" style="3" customWidth="1"/>
    <col min="7679" max="7679" width="27.109375" style="3" bestFit="1" customWidth="1"/>
    <col min="7680" max="7680" width="11.33203125" style="3" customWidth="1"/>
    <col min="7681" max="7681" width="8.5546875" style="3" customWidth="1"/>
    <col min="7682" max="7684" width="15.6640625" style="3" customWidth="1"/>
    <col min="7685" max="7685" width="15.5546875" style="3" customWidth="1"/>
    <col min="7686" max="7686" width="21.6640625" style="3" customWidth="1"/>
    <col min="7687" max="7931" width="9.109375" style="3"/>
    <col min="7932" max="7932" width="5.33203125" style="3" customWidth="1"/>
    <col min="7933" max="7933" width="104.88671875" style="3" customWidth="1"/>
    <col min="7934" max="7934" width="26.44140625" style="3" customWidth="1"/>
    <col min="7935" max="7935" width="27.109375" style="3" bestFit="1" customWidth="1"/>
    <col min="7936" max="7936" width="11.33203125" style="3" customWidth="1"/>
    <col min="7937" max="7937" width="8.5546875" style="3" customWidth="1"/>
    <col min="7938" max="7940" width="15.6640625" style="3" customWidth="1"/>
    <col min="7941" max="7941" width="15.5546875" style="3" customWidth="1"/>
    <col min="7942" max="7942" width="21.6640625" style="3" customWidth="1"/>
    <col min="7943" max="8187" width="9.109375" style="3"/>
    <col min="8188" max="8188" width="5.33203125" style="3" customWidth="1"/>
    <col min="8189" max="8189" width="104.88671875" style="3" customWidth="1"/>
    <col min="8190" max="8190" width="26.44140625" style="3" customWidth="1"/>
    <col min="8191" max="8191" width="27.109375" style="3" bestFit="1" customWidth="1"/>
    <col min="8192" max="8192" width="11.33203125" style="3" customWidth="1"/>
    <col min="8193" max="8193" width="8.5546875" style="3" customWidth="1"/>
    <col min="8194" max="8196" width="15.6640625" style="3" customWidth="1"/>
    <col min="8197" max="8197" width="15.5546875" style="3" customWidth="1"/>
    <col min="8198" max="8198" width="21.6640625" style="3" customWidth="1"/>
    <col min="8199" max="8443" width="9.109375" style="3"/>
    <col min="8444" max="8444" width="5.33203125" style="3" customWidth="1"/>
    <col min="8445" max="8445" width="104.88671875" style="3" customWidth="1"/>
    <col min="8446" max="8446" width="26.44140625" style="3" customWidth="1"/>
    <col min="8447" max="8447" width="27.109375" style="3" bestFit="1" customWidth="1"/>
    <col min="8448" max="8448" width="11.33203125" style="3" customWidth="1"/>
    <col min="8449" max="8449" width="8.5546875" style="3" customWidth="1"/>
    <col min="8450" max="8452" width="15.6640625" style="3" customWidth="1"/>
    <col min="8453" max="8453" width="15.5546875" style="3" customWidth="1"/>
    <col min="8454" max="8454" width="21.6640625" style="3" customWidth="1"/>
    <col min="8455" max="8699" width="9.109375" style="3"/>
    <col min="8700" max="8700" width="5.33203125" style="3" customWidth="1"/>
    <col min="8701" max="8701" width="104.88671875" style="3" customWidth="1"/>
    <col min="8702" max="8702" width="26.44140625" style="3" customWidth="1"/>
    <col min="8703" max="8703" width="27.109375" style="3" bestFit="1" customWidth="1"/>
    <col min="8704" max="8704" width="11.33203125" style="3" customWidth="1"/>
    <col min="8705" max="8705" width="8.5546875" style="3" customWidth="1"/>
    <col min="8706" max="8708" width="15.6640625" style="3" customWidth="1"/>
    <col min="8709" max="8709" width="15.5546875" style="3" customWidth="1"/>
    <col min="8710" max="8710" width="21.6640625" style="3" customWidth="1"/>
    <col min="8711" max="8955" width="9.109375" style="3"/>
    <col min="8956" max="8956" width="5.33203125" style="3" customWidth="1"/>
    <col min="8957" max="8957" width="104.88671875" style="3" customWidth="1"/>
    <col min="8958" max="8958" width="26.44140625" style="3" customWidth="1"/>
    <col min="8959" max="8959" width="27.109375" style="3" bestFit="1" customWidth="1"/>
    <col min="8960" max="8960" width="11.33203125" style="3" customWidth="1"/>
    <col min="8961" max="8961" width="8.5546875" style="3" customWidth="1"/>
    <col min="8962" max="8964" width="15.6640625" style="3" customWidth="1"/>
    <col min="8965" max="8965" width="15.5546875" style="3" customWidth="1"/>
    <col min="8966" max="8966" width="21.6640625" style="3" customWidth="1"/>
    <col min="8967" max="9211" width="9.109375" style="3"/>
    <col min="9212" max="9212" width="5.33203125" style="3" customWidth="1"/>
    <col min="9213" max="9213" width="104.88671875" style="3" customWidth="1"/>
    <col min="9214" max="9214" width="26.44140625" style="3" customWidth="1"/>
    <col min="9215" max="9215" width="27.109375" style="3" bestFit="1" customWidth="1"/>
    <col min="9216" max="9216" width="11.33203125" style="3" customWidth="1"/>
    <col min="9217" max="9217" width="8.5546875" style="3" customWidth="1"/>
    <col min="9218" max="9220" width="15.6640625" style="3" customWidth="1"/>
    <col min="9221" max="9221" width="15.5546875" style="3" customWidth="1"/>
    <col min="9222" max="9222" width="21.6640625" style="3" customWidth="1"/>
    <col min="9223" max="9467" width="9.109375" style="3"/>
    <col min="9468" max="9468" width="5.33203125" style="3" customWidth="1"/>
    <col min="9469" max="9469" width="104.88671875" style="3" customWidth="1"/>
    <col min="9470" max="9470" width="26.44140625" style="3" customWidth="1"/>
    <col min="9471" max="9471" width="27.109375" style="3" bestFit="1" customWidth="1"/>
    <col min="9472" max="9472" width="11.33203125" style="3" customWidth="1"/>
    <col min="9473" max="9473" width="8.5546875" style="3" customWidth="1"/>
    <col min="9474" max="9476" width="15.6640625" style="3" customWidth="1"/>
    <col min="9477" max="9477" width="15.5546875" style="3" customWidth="1"/>
    <col min="9478" max="9478" width="21.6640625" style="3" customWidth="1"/>
    <col min="9479" max="9723" width="9.109375" style="3"/>
    <col min="9724" max="9724" width="5.33203125" style="3" customWidth="1"/>
    <col min="9725" max="9725" width="104.88671875" style="3" customWidth="1"/>
    <col min="9726" max="9726" width="26.44140625" style="3" customWidth="1"/>
    <col min="9727" max="9727" width="27.109375" style="3" bestFit="1" customWidth="1"/>
    <col min="9728" max="9728" width="11.33203125" style="3" customWidth="1"/>
    <col min="9729" max="9729" width="8.5546875" style="3" customWidth="1"/>
    <col min="9730" max="9732" width="15.6640625" style="3" customWidth="1"/>
    <col min="9733" max="9733" width="15.5546875" style="3" customWidth="1"/>
    <col min="9734" max="9734" width="21.6640625" style="3" customWidth="1"/>
    <col min="9735" max="9979" width="9.109375" style="3"/>
    <col min="9980" max="9980" width="5.33203125" style="3" customWidth="1"/>
    <col min="9981" max="9981" width="104.88671875" style="3" customWidth="1"/>
    <col min="9982" max="9982" width="26.44140625" style="3" customWidth="1"/>
    <col min="9983" max="9983" width="27.109375" style="3" bestFit="1" customWidth="1"/>
    <col min="9984" max="9984" width="11.33203125" style="3" customWidth="1"/>
    <col min="9985" max="9985" width="8.5546875" style="3" customWidth="1"/>
    <col min="9986" max="9988" width="15.6640625" style="3" customWidth="1"/>
    <col min="9989" max="9989" width="15.5546875" style="3" customWidth="1"/>
    <col min="9990" max="9990" width="21.6640625" style="3" customWidth="1"/>
    <col min="9991" max="10235" width="9.109375" style="3"/>
    <col min="10236" max="10236" width="5.33203125" style="3" customWidth="1"/>
    <col min="10237" max="10237" width="104.88671875" style="3" customWidth="1"/>
    <col min="10238" max="10238" width="26.44140625" style="3" customWidth="1"/>
    <col min="10239" max="10239" width="27.109375" style="3" bestFit="1" customWidth="1"/>
    <col min="10240" max="10240" width="11.33203125" style="3" customWidth="1"/>
    <col min="10241" max="10241" width="8.5546875" style="3" customWidth="1"/>
    <col min="10242" max="10244" width="15.6640625" style="3" customWidth="1"/>
    <col min="10245" max="10245" width="15.5546875" style="3" customWidth="1"/>
    <col min="10246" max="10246" width="21.6640625" style="3" customWidth="1"/>
    <col min="10247" max="10491" width="9.109375" style="3"/>
    <col min="10492" max="10492" width="5.33203125" style="3" customWidth="1"/>
    <col min="10493" max="10493" width="104.88671875" style="3" customWidth="1"/>
    <col min="10494" max="10494" width="26.44140625" style="3" customWidth="1"/>
    <col min="10495" max="10495" width="27.109375" style="3" bestFit="1" customWidth="1"/>
    <col min="10496" max="10496" width="11.33203125" style="3" customWidth="1"/>
    <col min="10497" max="10497" width="8.5546875" style="3" customWidth="1"/>
    <col min="10498" max="10500" width="15.6640625" style="3" customWidth="1"/>
    <col min="10501" max="10501" width="15.5546875" style="3" customWidth="1"/>
    <col min="10502" max="10502" width="21.6640625" style="3" customWidth="1"/>
    <col min="10503" max="10747" width="9.109375" style="3"/>
    <col min="10748" max="10748" width="5.33203125" style="3" customWidth="1"/>
    <col min="10749" max="10749" width="104.88671875" style="3" customWidth="1"/>
    <col min="10750" max="10750" width="26.44140625" style="3" customWidth="1"/>
    <col min="10751" max="10751" width="27.109375" style="3" bestFit="1" customWidth="1"/>
    <col min="10752" max="10752" width="11.33203125" style="3" customWidth="1"/>
    <col min="10753" max="10753" width="8.5546875" style="3" customWidth="1"/>
    <col min="10754" max="10756" width="15.6640625" style="3" customWidth="1"/>
    <col min="10757" max="10757" width="15.5546875" style="3" customWidth="1"/>
    <col min="10758" max="10758" width="21.6640625" style="3" customWidth="1"/>
    <col min="10759" max="11003" width="9.109375" style="3"/>
    <col min="11004" max="11004" width="5.33203125" style="3" customWidth="1"/>
    <col min="11005" max="11005" width="104.88671875" style="3" customWidth="1"/>
    <col min="11006" max="11006" width="26.44140625" style="3" customWidth="1"/>
    <col min="11007" max="11007" width="27.109375" style="3" bestFit="1" customWidth="1"/>
    <col min="11008" max="11008" width="11.33203125" style="3" customWidth="1"/>
    <col min="11009" max="11009" width="8.5546875" style="3" customWidth="1"/>
    <col min="11010" max="11012" width="15.6640625" style="3" customWidth="1"/>
    <col min="11013" max="11013" width="15.5546875" style="3" customWidth="1"/>
    <col min="11014" max="11014" width="21.6640625" style="3" customWidth="1"/>
    <col min="11015" max="11259" width="9.109375" style="3"/>
    <col min="11260" max="11260" width="5.33203125" style="3" customWidth="1"/>
    <col min="11261" max="11261" width="104.88671875" style="3" customWidth="1"/>
    <col min="11262" max="11262" width="26.44140625" style="3" customWidth="1"/>
    <col min="11263" max="11263" width="27.109375" style="3" bestFit="1" customWidth="1"/>
    <col min="11264" max="11264" width="11.33203125" style="3" customWidth="1"/>
    <col min="11265" max="11265" width="8.5546875" style="3" customWidth="1"/>
    <col min="11266" max="11268" width="15.6640625" style="3" customWidth="1"/>
    <col min="11269" max="11269" width="15.5546875" style="3" customWidth="1"/>
    <col min="11270" max="11270" width="21.6640625" style="3" customWidth="1"/>
    <col min="11271" max="11515" width="9.109375" style="3"/>
    <col min="11516" max="11516" width="5.33203125" style="3" customWidth="1"/>
    <col min="11517" max="11517" width="104.88671875" style="3" customWidth="1"/>
    <col min="11518" max="11518" width="26.44140625" style="3" customWidth="1"/>
    <col min="11519" max="11519" width="27.109375" style="3" bestFit="1" customWidth="1"/>
    <col min="11520" max="11520" width="11.33203125" style="3" customWidth="1"/>
    <col min="11521" max="11521" width="8.5546875" style="3" customWidth="1"/>
    <col min="11522" max="11524" width="15.6640625" style="3" customWidth="1"/>
    <col min="11525" max="11525" width="15.5546875" style="3" customWidth="1"/>
    <col min="11526" max="11526" width="21.6640625" style="3" customWidth="1"/>
    <col min="11527" max="11771" width="9.109375" style="3"/>
    <col min="11772" max="11772" width="5.33203125" style="3" customWidth="1"/>
    <col min="11773" max="11773" width="104.88671875" style="3" customWidth="1"/>
    <col min="11774" max="11774" width="26.44140625" style="3" customWidth="1"/>
    <col min="11775" max="11775" width="27.109375" style="3" bestFit="1" customWidth="1"/>
    <col min="11776" max="11776" width="11.33203125" style="3" customWidth="1"/>
    <col min="11777" max="11777" width="8.5546875" style="3" customWidth="1"/>
    <col min="11778" max="11780" width="15.6640625" style="3" customWidth="1"/>
    <col min="11781" max="11781" width="15.5546875" style="3" customWidth="1"/>
    <col min="11782" max="11782" width="21.6640625" style="3" customWidth="1"/>
    <col min="11783" max="12027" width="9.109375" style="3"/>
    <col min="12028" max="12028" width="5.33203125" style="3" customWidth="1"/>
    <col min="12029" max="12029" width="104.88671875" style="3" customWidth="1"/>
    <col min="12030" max="12030" width="26.44140625" style="3" customWidth="1"/>
    <col min="12031" max="12031" width="27.109375" style="3" bestFit="1" customWidth="1"/>
    <col min="12032" max="12032" width="11.33203125" style="3" customWidth="1"/>
    <col min="12033" max="12033" width="8.5546875" style="3" customWidth="1"/>
    <col min="12034" max="12036" width="15.6640625" style="3" customWidth="1"/>
    <col min="12037" max="12037" width="15.5546875" style="3" customWidth="1"/>
    <col min="12038" max="12038" width="21.6640625" style="3" customWidth="1"/>
    <col min="12039" max="12283" width="9.109375" style="3"/>
    <col min="12284" max="12284" width="5.33203125" style="3" customWidth="1"/>
    <col min="12285" max="12285" width="104.88671875" style="3" customWidth="1"/>
    <col min="12286" max="12286" width="26.44140625" style="3" customWidth="1"/>
    <col min="12287" max="12287" width="27.109375" style="3" bestFit="1" customWidth="1"/>
    <col min="12288" max="12288" width="11.33203125" style="3" customWidth="1"/>
    <col min="12289" max="12289" width="8.5546875" style="3" customWidth="1"/>
    <col min="12290" max="12292" width="15.6640625" style="3" customWidth="1"/>
    <col min="12293" max="12293" width="15.5546875" style="3" customWidth="1"/>
    <col min="12294" max="12294" width="21.6640625" style="3" customWidth="1"/>
    <col min="12295" max="12539" width="9.109375" style="3"/>
    <col min="12540" max="12540" width="5.33203125" style="3" customWidth="1"/>
    <col min="12541" max="12541" width="104.88671875" style="3" customWidth="1"/>
    <col min="12542" max="12542" width="26.44140625" style="3" customWidth="1"/>
    <col min="12543" max="12543" width="27.109375" style="3" bestFit="1" customWidth="1"/>
    <col min="12544" max="12544" width="11.33203125" style="3" customWidth="1"/>
    <col min="12545" max="12545" width="8.5546875" style="3" customWidth="1"/>
    <col min="12546" max="12548" width="15.6640625" style="3" customWidth="1"/>
    <col min="12549" max="12549" width="15.5546875" style="3" customWidth="1"/>
    <col min="12550" max="12550" width="21.6640625" style="3" customWidth="1"/>
    <col min="12551" max="12795" width="9.109375" style="3"/>
    <col min="12796" max="12796" width="5.33203125" style="3" customWidth="1"/>
    <col min="12797" max="12797" width="104.88671875" style="3" customWidth="1"/>
    <col min="12798" max="12798" width="26.44140625" style="3" customWidth="1"/>
    <col min="12799" max="12799" width="27.109375" style="3" bestFit="1" customWidth="1"/>
    <col min="12800" max="12800" width="11.33203125" style="3" customWidth="1"/>
    <col min="12801" max="12801" width="8.5546875" style="3" customWidth="1"/>
    <col min="12802" max="12804" width="15.6640625" style="3" customWidth="1"/>
    <col min="12805" max="12805" width="15.5546875" style="3" customWidth="1"/>
    <col min="12806" max="12806" width="21.6640625" style="3" customWidth="1"/>
    <col min="12807" max="13051" width="9.109375" style="3"/>
    <col min="13052" max="13052" width="5.33203125" style="3" customWidth="1"/>
    <col min="13053" max="13053" width="104.88671875" style="3" customWidth="1"/>
    <col min="13054" max="13054" width="26.44140625" style="3" customWidth="1"/>
    <col min="13055" max="13055" width="27.109375" style="3" bestFit="1" customWidth="1"/>
    <col min="13056" max="13056" width="11.33203125" style="3" customWidth="1"/>
    <col min="13057" max="13057" width="8.5546875" style="3" customWidth="1"/>
    <col min="13058" max="13060" width="15.6640625" style="3" customWidth="1"/>
    <col min="13061" max="13061" width="15.5546875" style="3" customWidth="1"/>
    <col min="13062" max="13062" width="21.6640625" style="3" customWidth="1"/>
    <col min="13063" max="13307" width="9.109375" style="3"/>
    <col min="13308" max="13308" width="5.33203125" style="3" customWidth="1"/>
    <col min="13309" max="13309" width="104.88671875" style="3" customWidth="1"/>
    <col min="13310" max="13310" width="26.44140625" style="3" customWidth="1"/>
    <col min="13311" max="13311" width="27.109375" style="3" bestFit="1" customWidth="1"/>
    <col min="13312" max="13312" width="11.33203125" style="3" customWidth="1"/>
    <col min="13313" max="13313" width="8.5546875" style="3" customWidth="1"/>
    <col min="13314" max="13316" width="15.6640625" style="3" customWidth="1"/>
    <col min="13317" max="13317" width="15.5546875" style="3" customWidth="1"/>
    <col min="13318" max="13318" width="21.6640625" style="3" customWidth="1"/>
    <col min="13319" max="13563" width="9.109375" style="3"/>
    <col min="13564" max="13564" width="5.33203125" style="3" customWidth="1"/>
    <col min="13565" max="13565" width="104.88671875" style="3" customWidth="1"/>
    <col min="13566" max="13566" width="26.44140625" style="3" customWidth="1"/>
    <col min="13567" max="13567" width="27.109375" style="3" bestFit="1" customWidth="1"/>
    <col min="13568" max="13568" width="11.33203125" style="3" customWidth="1"/>
    <col min="13569" max="13569" width="8.5546875" style="3" customWidth="1"/>
    <col min="13570" max="13572" width="15.6640625" style="3" customWidth="1"/>
    <col min="13573" max="13573" width="15.5546875" style="3" customWidth="1"/>
    <col min="13574" max="13574" width="21.6640625" style="3" customWidth="1"/>
    <col min="13575" max="13819" width="9.109375" style="3"/>
    <col min="13820" max="13820" width="5.33203125" style="3" customWidth="1"/>
    <col min="13821" max="13821" width="104.88671875" style="3" customWidth="1"/>
    <col min="13822" max="13822" width="26.44140625" style="3" customWidth="1"/>
    <col min="13823" max="13823" width="27.109375" style="3" bestFit="1" customWidth="1"/>
    <col min="13824" max="13824" width="11.33203125" style="3" customWidth="1"/>
    <col min="13825" max="13825" width="8.5546875" style="3" customWidth="1"/>
    <col min="13826" max="13828" width="15.6640625" style="3" customWidth="1"/>
    <col min="13829" max="13829" width="15.5546875" style="3" customWidth="1"/>
    <col min="13830" max="13830" width="21.6640625" style="3" customWidth="1"/>
    <col min="13831" max="14075" width="9.109375" style="3"/>
    <col min="14076" max="14076" width="5.33203125" style="3" customWidth="1"/>
    <col min="14077" max="14077" width="104.88671875" style="3" customWidth="1"/>
    <col min="14078" max="14078" width="26.44140625" style="3" customWidth="1"/>
    <col min="14079" max="14079" width="27.109375" style="3" bestFit="1" customWidth="1"/>
    <col min="14080" max="14080" width="11.33203125" style="3" customWidth="1"/>
    <col min="14081" max="14081" width="8.5546875" style="3" customWidth="1"/>
    <col min="14082" max="14084" width="15.6640625" style="3" customWidth="1"/>
    <col min="14085" max="14085" width="15.5546875" style="3" customWidth="1"/>
    <col min="14086" max="14086" width="21.6640625" style="3" customWidth="1"/>
    <col min="14087" max="14331" width="9.109375" style="3"/>
    <col min="14332" max="14332" width="5.33203125" style="3" customWidth="1"/>
    <col min="14333" max="14333" width="104.88671875" style="3" customWidth="1"/>
    <col min="14334" max="14334" width="26.44140625" style="3" customWidth="1"/>
    <col min="14335" max="14335" width="27.109375" style="3" bestFit="1" customWidth="1"/>
    <col min="14336" max="14336" width="11.33203125" style="3" customWidth="1"/>
    <col min="14337" max="14337" width="8.5546875" style="3" customWidth="1"/>
    <col min="14338" max="14340" width="15.6640625" style="3" customWidth="1"/>
    <col min="14341" max="14341" width="15.5546875" style="3" customWidth="1"/>
    <col min="14342" max="14342" width="21.6640625" style="3" customWidth="1"/>
    <col min="14343" max="14587" width="9.109375" style="3"/>
    <col min="14588" max="14588" width="5.33203125" style="3" customWidth="1"/>
    <col min="14589" max="14589" width="104.88671875" style="3" customWidth="1"/>
    <col min="14590" max="14590" width="26.44140625" style="3" customWidth="1"/>
    <col min="14591" max="14591" width="27.109375" style="3" bestFit="1" customWidth="1"/>
    <col min="14592" max="14592" width="11.33203125" style="3" customWidth="1"/>
    <col min="14593" max="14593" width="8.5546875" style="3" customWidth="1"/>
    <col min="14594" max="14596" width="15.6640625" style="3" customWidth="1"/>
    <col min="14597" max="14597" width="15.5546875" style="3" customWidth="1"/>
    <col min="14598" max="14598" width="21.6640625" style="3" customWidth="1"/>
    <col min="14599" max="14843" width="9.109375" style="3"/>
    <col min="14844" max="14844" width="5.33203125" style="3" customWidth="1"/>
    <col min="14845" max="14845" width="104.88671875" style="3" customWidth="1"/>
    <col min="14846" max="14846" width="26.44140625" style="3" customWidth="1"/>
    <col min="14847" max="14847" width="27.109375" style="3" bestFit="1" customWidth="1"/>
    <col min="14848" max="14848" width="11.33203125" style="3" customWidth="1"/>
    <col min="14849" max="14849" width="8.5546875" style="3" customWidth="1"/>
    <col min="14850" max="14852" width="15.6640625" style="3" customWidth="1"/>
    <col min="14853" max="14853" width="15.5546875" style="3" customWidth="1"/>
    <col min="14854" max="14854" width="21.6640625" style="3" customWidth="1"/>
    <col min="14855" max="15099" width="9.109375" style="3"/>
    <col min="15100" max="15100" width="5.33203125" style="3" customWidth="1"/>
    <col min="15101" max="15101" width="104.88671875" style="3" customWidth="1"/>
    <col min="15102" max="15102" width="26.44140625" style="3" customWidth="1"/>
    <col min="15103" max="15103" width="27.109375" style="3" bestFit="1" customWidth="1"/>
    <col min="15104" max="15104" width="11.33203125" style="3" customWidth="1"/>
    <col min="15105" max="15105" width="8.5546875" style="3" customWidth="1"/>
    <col min="15106" max="15108" width="15.6640625" style="3" customWidth="1"/>
    <col min="15109" max="15109" width="15.5546875" style="3" customWidth="1"/>
    <col min="15110" max="15110" width="21.6640625" style="3" customWidth="1"/>
    <col min="15111" max="15355" width="9.109375" style="3"/>
    <col min="15356" max="15356" width="5.33203125" style="3" customWidth="1"/>
    <col min="15357" max="15357" width="104.88671875" style="3" customWidth="1"/>
    <col min="15358" max="15358" width="26.44140625" style="3" customWidth="1"/>
    <col min="15359" max="15359" width="27.109375" style="3" bestFit="1" customWidth="1"/>
    <col min="15360" max="15360" width="11.33203125" style="3" customWidth="1"/>
    <col min="15361" max="15361" width="8.5546875" style="3" customWidth="1"/>
    <col min="15362" max="15364" width="15.6640625" style="3" customWidth="1"/>
    <col min="15365" max="15365" width="15.5546875" style="3" customWidth="1"/>
    <col min="15366" max="15366" width="21.6640625" style="3" customWidth="1"/>
    <col min="15367" max="15611" width="9.109375" style="3"/>
    <col min="15612" max="15612" width="5.33203125" style="3" customWidth="1"/>
    <col min="15613" max="15613" width="104.88671875" style="3" customWidth="1"/>
    <col min="15614" max="15614" width="26.44140625" style="3" customWidth="1"/>
    <col min="15615" max="15615" width="27.109375" style="3" bestFit="1" customWidth="1"/>
    <col min="15616" max="15616" width="11.33203125" style="3" customWidth="1"/>
    <col min="15617" max="15617" width="8.5546875" style="3" customWidth="1"/>
    <col min="15618" max="15620" width="15.6640625" style="3" customWidth="1"/>
    <col min="15621" max="15621" width="15.5546875" style="3" customWidth="1"/>
    <col min="15622" max="15622" width="21.6640625" style="3" customWidth="1"/>
    <col min="15623" max="15867" width="9.109375" style="3"/>
    <col min="15868" max="15868" width="5.33203125" style="3" customWidth="1"/>
    <col min="15869" max="15869" width="104.88671875" style="3" customWidth="1"/>
    <col min="15870" max="15870" width="26.44140625" style="3" customWidth="1"/>
    <col min="15871" max="15871" width="27.109375" style="3" bestFit="1" customWidth="1"/>
    <col min="15872" max="15872" width="11.33203125" style="3" customWidth="1"/>
    <col min="15873" max="15873" width="8.5546875" style="3" customWidth="1"/>
    <col min="15874" max="15876" width="15.6640625" style="3" customWidth="1"/>
    <col min="15877" max="15877" width="15.5546875" style="3" customWidth="1"/>
    <col min="15878" max="15878" width="21.6640625" style="3" customWidth="1"/>
    <col min="15879" max="16123" width="9.109375" style="3"/>
    <col min="16124" max="16124" width="5.33203125" style="3" customWidth="1"/>
    <col min="16125" max="16125" width="104.88671875" style="3" customWidth="1"/>
    <col min="16126" max="16126" width="26.44140625" style="3" customWidth="1"/>
    <col min="16127" max="16127" width="27.109375" style="3" bestFit="1" customWidth="1"/>
    <col min="16128" max="16128" width="11.33203125" style="3" customWidth="1"/>
    <col min="16129" max="16129" width="8.5546875" style="3" customWidth="1"/>
    <col min="16130" max="16132" width="15.6640625" style="3" customWidth="1"/>
    <col min="16133" max="16133" width="15.5546875" style="3" customWidth="1"/>
    <col min="16134" max="16134" width="21.6640625" style="3" customWidth="1"/>
    <col min="16135" max="16379" width="9.109375" style="3"/>
    <col min="16380" max="16384" width="9.109375" style="3" customWidth="1"/>
  </cols>
  <sheetData>
    <row r="1" spans="1:8" ht="27.6" customHeight="1" x14ac:dyDescent="0.25">
      <c r="A1" s="77" t="s">
        <v>2</v>
      </c>
      <c r="B1" s="77"/>
      <c r="C1" s="77"/>
      <c r="D1" s="77"/>
      <c r="E1" s="77"/>
      <c r="F1" s="77"/>
      <c r="G1" s="5"/>
      <c r="H1" s="5"/>
    </row>
    <row r="2" spans="1:8" ht="14.4" customHeight="1" thickBot="1" x14ac:dyDescent="0.35">
      <c r="A2" s="84" t="s">
        <v>10</v>
      </c>
      <c r="B2" s="84"/>
      <c r="C2" s="84"/>
      <c r="D2" s="84"/>
      <c r="E2" s="84"/>
      <c r="F2" s="84"/>
      <c r="G2" s="5"/>
      <c r="H2" s="5"/>
    </row>
    <row r="3" spans="1:8" ht="36.6" customHeight="1" thickBot="1" x14ac:dyDescent="0.3">
      <c r="A3" s="67" t="s">
        <v>0</v>
      </c>
      <c r="B3" s="69" t="s">
        <v>3</v>
      </c>
      <c r="C3" s="71" t="s">
        <v>4</v>
      </c>
      <c r="D3" s="73" t="s">
        <v>5</v>
      </c>
      <c r="E3" s="85" t="s">
        <v>6</v>
      </c>
      <c r="F3" s="86"/>
      <c r="G3" s="5"/>
      <c r="H3" s="5"/>
    </row>
    <row r="4" spans="1:8" ht="16.2" customHeight="1" x14ac:dyDescent="0.25">
      <c r="A4" s="68"/>
      <c r="B4" s="70"/>
      <c r="C4" s="72"/>
      <c r="D4" s="74"/>
      <c r="E4" s="87" t="s">
        <v>72</v>
      </c>
      <c r="F4" s="88" t="s">
        <v>73</v>
      </c>
      <c r="G4" s="5"/>
      <c r="H4" s="5"/>
    </row>
    <row r="5" spans="1:8" s="6" customFormat="1" ht="7.2" customHeight="1" thickBot="1" x14ac:dyDescent="0.3">
      <c r="A5" s="68"/>
      <c r="B5" s="70"/>
      <c r="C5" s="72"/>
      <c r="D5" s="74"/>
      <c r="E5" s="89"/>
      <c r="F5" s="90"/>
      <c r="G5" s="5"/>
      <c r="H5" s="5"/>
    </row>
    <row r="6" spans="1:8" s="6" customFormat="1" ht="28.2" customHeight="1" x14ac:dyDescent="0.25">
      <c r="A6" s="7"/>
      <c r="B6" s="8" t="s">
        <v>11</v>
      </c>
      <c r="C6" s="9"/>
      <c r="D6" s="9"/>
      <c r="E6" s="75"/>
      <c r="F6" s="10"/>
      <c r="G6" s="5"/>
      <c r="H6" s="5"/>
    </row>
    <row r="7" spans="1:8" s="6" customFormat="1" ht="28.2" customHeight="1" x14ac:dyDescent="0.25">
      <c r="A7" s="11"/>
      <c r="B7" s="12" t="s">
        <v>34</v>
      </c>
      <c r="C7" s="11"/>
      <c r="D7" s="11"/>
      <c r="E7" s="13"/>
      <c r="F7" s="13"/>
      <c r="G7" s="5"/>
      <c r="H7" s="5"/>
    </row>
    <row r="8" spans="1:8" s="6" customFormat="1" ht="28.2" customHeight="1" x14ac:dyDescent="0.25">
      <c r="A8" s="14"/>
      <c r="B8" s="15" t="s">
        <v>24</v>
      </c>
      <c r="C8" s="16"/>
      <c r="D8" s="17"/>
      <c r="E8" s="53"/>
      <c r="F8" s="53"/>
      <c r="G8" s="5"/>
      <c r="H8" s="5"/>
    </row>
    <row r="9" spans="1:8" s="6" customFormat="1" ht="62.25" customHeight="1" x14ac:dyDescent="0.25">
      <c r="A9" s="14"/>
      <c r="B9" s="18" t="s">
        <v>21</v>
      </c>
      <c r="C9" s="19" t="s">
        <v>7</v>
      </c>
      <c r="D9" s="20">
        <v>55</v>
      </c>
      <c r="E9" s="66">
        <f>F9/D9</f>
        <v>120</v>
      </c>
      <c r="F9" s="54">
        <v>6600</v>
      </c>
      <c r="G9" s="21"/>
      <c r="H9" s="21"/>
    </row>
    <row r="10" spans="1:8" s="6" customFormat="1" ht="35.25" customHeight="1" x14ac:dyDescent="0.25">
      <c r="A10" s="14"/>
      <c r="B10" s="18" t="s">
        <v>12</v>
      </c>
      <c r="C10" s="19" t="s">
        <v>7</v>
      </c>
      <c r="D10" s="20">
        <f>0.117+0.0447*3+0.06*4+0.07*2+0.0138*5+0.01178*6+0.0975*2</f>
        <v>0.96577999999999986</v>
      </c>
      <c r="E10" s="66">
        <f>F10/D10</f>
        <v>15065.542877259833</v>
      </c>
      <c r="F10" s="54">
        <v>14550</v>
      </c>
      <c r="G10" s="21"/>
      <c r="H10" s="21"/>
    </row>
    <row r="11" spans="1:8" s="6" customFormat="1" ht="38.25" customHeight="1" x14ac:dyDescent="0.25">
      <c r="A11" s="14"/>
      <c r="B11" s="18" t="s">
        <v>13</v>
      </c>
      <c r="C11" s="19" t="s">
        <v>1</v>
      </c>
      <c r="D11" s="20">
        <f>6+25</f>
        <v>31</v>
      </c>
      <c r="E11" s="66">
        <f>F11/D11</f>
        <v>220</v>
      </c>
      <c r="F11" s="54">
        <v>6820</v>
      </c>
      <c r="G11" s="21"/>
      <c r="H11" s="21"/>
    </row>
    <row r="12" spans="1:8" s="6" customFormat="1" ht="42.75" customHeight="1" x14ac:dyDescent="0.25">
      <c r="A12" s="14"/>
      <c r="B12" s="18" t="s">
        <v>14</v>
      </c>
      <c r="C12" s="19" t="s">
        <v>1</v>
      </c>
      <c r="D12" s="20">
        <v>16</v>
      </c>
      <c r="E12" s="66">
        <f>F12/D12</f>
        <v>150</v>
      </c>
      <c r="F12" s="54">
        <v>2400</v>
      </c>
      <c r="G12" s="21"/>
      <c r="H12" s="21"/>
    </row>
    <row r="13" spans="1:8" s="6" customFormat="1" ht="51" customHeight="1" x14ac:dyDescent="0.25">
      <c r="A13" s="14"/>
      <c r="B13" s="18" t="s">
        <v>69</v>
      </c>
      <c r="C13" s="19" t="s">
        <v>8</v>
      </c>
      <c r="D13" s="20">
        <v>200</v>
      </c>
      <c r="E13" s="66">
        <f>F13/D13</f>
        <v>120</v>
      </c>
      <c r="F13" s="54">
        <v>24000</v>
      </c>
      <c r="G13" s="21"/>
      <c r="H13" s="21"/>
    </row>
    <row r="14" spans="1:8" s="6" customFormat="1" ht="24.75" customHeight="1" x14ac:dyDescent="0.25">
      <c r="A14" s="14"/>
      <c r="B14" s="22" t="s">
        <v>15</v>
      </c>
      <c r="C14" s="23"/>
      <c r="D14" s="23"/>
      <c r="E14" s="66"/>
      <c r="F14" s="55"/>
      <c r="G14" s="24"/>
      <c r="H14" s="24"/>
    </row>
    <row r="15" spans="1:8" s="6" customFormat="1" ht="39" customHeight="1" x14ac:dyDescent="0.25">
      <c r="A15" s="14"/>
      <c r="B15" s="18" t="s">
        <v>19</v>
      </c>
      <c r="C15" s="19" t="s">
        <v>8</v>
      </c>
      <c r="D15" s="20">
        <f>95.65+0.87-0.48-1-1.4-3.82-3.84-0.15</f>
        <v>85.83</v>
      </c>
      <c r="E15" s="66">
        <f>F15/D15</f>
        <v>220.43574507747874</v>
      </c>
      <c r="F15" s="54">
        <v>18920</v>
      </c>
      <c r="G15" s="5"/>
      <c r="H15" s="5"/>
    </row>
    <row r="16" spans="1:8" s="6" customFormat="1" ht="35.25" customHeight="1" x14ac:dyDescent="0.3">
      <c r="A16" s="14"/>
      <c r="B16" s="18" t="s">
        <v>20</v>
      </c>
      <c r="C16" s="19" t="s">
        <v>8</v>
      </c>
      <c r="D16" s="20">
        <v>10.06</v>
      </c>
      <c r="E16" s="66">
        <f>F16/D16</f>
        <v>218.68787276341948</v>
      </c>
      <c r="F16" s="54">
        <v>2200</v>
      </c>
      <c r="G16" s="24"/>
      <c r="H16" s="24"/>
    </row>
    <row r="17" spans="1:8" s="6" customFormat="1" ht="38.25" customHeight="1" x14ac:dyDescent="0.3">
      <c r="A17" s="14"/>
      <c r="B17" s="18" t="s">
        <v>20</v>
      </c>
      <c r="C17" s="19" t="s">
        <v>8</v>
      </c>
      <c r="D17" s="20">
        <v>4.5599999999999996</v>
      </c>
      <c r="E17" s="66">
        <f>F17/D17</f>
        <v>241.2280701754386</v>
      </c>
      <c r="F17" s="54">
        <v>1100</v>
      </c>
      <c r="G17" s="24"/>
      <c r="H17" s="24"/>
    </row>
    <row r="18" spans="1:8" s="6" customFormat="1" ht="31.5" customHeight="1" x14ac:dyDescent="0.25">
      <c r="A18" s="14"/>
      <c r="B18" s="22" t="s">
        <v>22</v>
      </c>
      <c r="C18" s="19"/>
      <c r="D18" s="25"/>
      <c r="E18" s="66"/>
      <c r="F18" s="56"/>
      <c r="G18" s="21"/>
      <c r="H18" s="21"/>
    </row>
    <row r="19" spans="1:8" s="6" customFormat="1" ht="39.75" customHeight="1" x14ac:dyDescent="0.25">
      <c r="A19" s="14"/>
      <c r="B19" s="18" t="s">
        <v>23</v>
      </c>
      <c r="C19" s="19" t="s">
        <v>7</v>
      </c>
      <c r="D19" s="20">
        <v>55</v>
      </c>
      <c r="E19" s="66">
        <f>F19/D19</f>
        <v>250</v>
      </c>
      <c r="F19" s="54">
        <v>13750</v>
      </c>
      <c r="G19" s="5"/>
      <c r="H19" s="5"/>
    </row>
    <row r="20" spans="1:8" s="6" customFormat="1" ht="15.9" customHeight="1" x14ac:dyDescent="0.25">
      <c r="A20" s="14"/>
      <c r="B20" s="18" t="s">
        <v>68</v>
      </c>
      <c r="C20" s="19" t="s">
        <v>8</v>
      </c>
      <c r="D20" s="20">
        <v>250</v>
      </c>
      <c r="E20" s="66">
        <f>F20/D20</f>
        <v>60</v>
      </c>
      <c r="F20" s="54">
        <v>15000</v>
      </c>
      <c r="G20" s="21"/>
      <c r="H20" s="21"/>
    </row>
    <row r="21" spans="1:8" s="6" customFormat="1" ht="15.9" customHeight="1" x14ac:dyDescent="0.25">
      <c r="A21" s="14"/>
      <c r="B21" s="18" t="s">
        <v>16</v>
      </c>
      <c r="C21" s="19" t="s">
        <v>8</v>
      </c>
      <c r="D21" s="20">
        <f>D19*2.1</f>
        <v>115.5</v>
      </c>
      <c r="E21" s="66">
        <f>F21/D21</f>
        <v>59.740259740259738</v>
      </c>
      <c r="F21" s="54">
        <v>6900</v>
      </c>
      <c r="G21" s="21"/>
      <c r="H21" s="21"/>
    </row>
    <row r="22" spans="1:8" ht="23.25" customHeight="1" x14ac:dyDescent="0.25">
      <c r="A22" s="14"/>
      <c r="B22" s="15" t="s">
        <v>25</v>
      </c>
      <c r="C22" s="16"/>
      <c r="D22" s="17"/>
      <c r="E22" s="78"/>
      <c r="F22" s="53"/>
      <c r="G22" s="5"/>
      <c r="H22" s="5"/>
    </row>
    <row r="23" spans="1:8" ht="15.9" customHeight="1" x14ac:dyDescent="0.25">
      <c r="A23" s="14"/>
      <c r="B23" s="26"/>
      <c r="C23" s="19"/>
      <c r="D23" s="25"/>
      <c r="E23" s="66"/>
      <c r="F23" s="57"/>
      <c r="G23" s="5"/>
      <c r="H23" s="5"/>
    </row>
    <row r="24" spans="1:8" ht="44.25" customHeight="1" x14ac:dyDescent="0.25">
      <c r="A24" s="14"/>
      <c r="B24" s="18" t="s">
        <v>26</v>
      </c>
      <c r="C24" s="19" t="s">
        <v>7</v>
      </c>
      <c r="D24" s="27">
        <v>29</v>
      </c>
      <c r="E24" s="66">
        <f>F24/D24</f>
        <v>120</v>
      </c>
      <c r="F24" s="57">
        <v>3480</v>
      </c>
      <c r="G24" s="5"/>
      <c r="H24" s="5"/>
    </row>
    <row r="25" spans="1:8" ht="38.25" customHeight="1" x14ac:dyDescent="0.25">
      <c r="A25" s="14"/>
      <c r="B25" s="18" t="s">
        <v>12</v>
      </c>
      <c r="C25" s="19" t="s">
        <v>7</v>
      </c>
      <c r="D25" s="27">
        <f>0.117+0.0447*3+0.06*4+0.07*2+0.0138*5+0.01178*6+0.0975*2</f>
        <v>0.96577999999999986</v>
      </c>
      <c r="E25" s="66">
        <f>F25/D25</f>
        <v>15065.542877259833</v>
      </c>
      <c r="F25" s="57">
        <v>14550</v>
      </c>
      <c r="G25" s="5"/>
      <c r="H25" s="5"/>
    </row>
    <row r="26" spans="1:8" ht="42" customHeight="1" x14ac:dyDescent="0.25">
      <c r="A26" s="14"/>
      <c r="B26" s="18" t="s">
        <v>13</v>
      </c>
      <c r="C26" s="19" t="s">
        <v>1</v>
      </c>
      <c r="D26" s="27">
        <f>6+25</f>
        <v>31</v>
      </c>
      <c r="E26" s="66">
        <f>F26/D26</f>
        <v>220</v>
      </c>
      <c r="F26" s="57">
        <v>6820</v>
      </c>
      <c r="G26" s="5"/>
      <c r="H26" s="5"/>
    </row>
    <row r="27" spans="1:8" ht="39.75" customHeight="1" x14ac:dyDescent="0.25">
      <c r="A27" s="14"/>
      <c r="B27" s="18" t="s">
        <v>14</v>
      </c>
      <c r="C27" s="19" t="s">
        <v>1</v>
      </c>
      <c r="D27" s="27">
        <v>16</v>
      </c>
      <c r="E27" s="66">
        <f>F27/D27</f>
        <v>150</v>
      </c>
      <c r="F27" s="57">
        <v>2400</v>
      </c>
      <c r="G27" s="5"/>
      <c r="H27" s="5"/>
    </row>
    <row r="28" spans="1:8" ht="48.75" customHeight="1" x14ac:dyDescent="0.25">
      <c r="A28" s="14"/>
      <c r="B28" s="18" t="s">
        <v>69</v>
      </c>
      <c r="C28" s="19" t="s">
        <v>8</v>
      </c>
      <c r="D28" s="27">
        <v>100</v>
      </c>
      <c r="E28" s="66">
        <f>F28/D28</f>
        <v>120</v>
      </c>
      <c r="F28" s="57">
        <v>12000</v>
      </c>
      <c r="G28" s="5"/>
      <c r="H28" s="5"/>
    </row>
    <row r="29" spans="1:8" ht="15.9" customHeight="1" x14ac:dyDescent="0.25">
      <c r="A29" s="14"/>
      <c r="B29" s="28" t="s">
        <v>15</v>
      </c>
      <c r="C29" s="29"/>
      <c r="D29" s="30"/>
      <c r="E29" s="66"/>
      <c r="F29" s="58"/>
      <c r="G29" s="5"/>
      <c r="H29" s="5"/>
    </row>
    <row r="30" spans="1:8" ht="15.9" customHeight="1" x14ac:dyDescent="0.25">
      <c r="A30" s="14"/>
      <c r="B30" s="18" t="s">
        <v>28</v>
      </c>
      <c r="C30" s="19" t="s">
        <v>8</v>
      </c>
      <c r="D30" s="27">
        <f>38.97+18.5</f>
        <v>57.47</v>
      </c>
      <c r="E30" s="66">
        <f>F30/D30</f>
        <v>218.2008004176092</v>
      </c>
      <c r="F30" s="59">
        <v>12540</v>
      </c>
      <c r="G30" s="5"/>
      <c r="H30" s="5"/>
    </row>
    <row r="31" spans="1:8" ht="15.9" customHeight="1" x14ac:dyDescent="0.25">
      <c r="A31" s="14"/>
      <c r="B31" s="18" t="s">
        <v>27</v>
      </c>
      <c r="C31" s="19" t="s">
        <v>8</v>
      </c>
      <c r="D31" s="27">
        <f>38.97+18.5</f>
        <v>57.47</v>
      </c>
      <c r="E31" s="66">
        <f>F31/D31</f>
        <v>218.2008004176092</v>
      </c>
      <c r="F31" s="60">
        <v>12540</v>
      </c>
      <c r="G31" s="5"/>
      <c r="H31" s="5"/>
    </row>
    <row r="32" spans="1:8" ht="15.9" customHeight="1" x14ac:dyDescent="0.25">
      <c r="A32" s="14"/>
      <c r="B32" s="22" t="s">
        <v>33</v>
      </c>
      <c r="C32" s="19"/>
      <c r="D32" s="27"/>
      <c r="E32" s="66"/>
      <c r="F32" s="60"/>
      <c r="G32" s="5"/>
      <c r="H32" s="5"/>
    </row>
    <row r="33" spans="1:8" ht="31.5" customHeight="1" x14ac:dyDescent="0.25">
      <c r="A33" s="14"/>
      <c r="B33" s="18" t="s">
        <v>32</v>
      </c>
      <c r="C33" s="19" t="s">
        <v>7</v>
      </c>
      <c r="D33" s="27">
        <v>29</v>
      </c>
      <c r="E33" s="66">
        <f>F33/D33</f>
        <v>250</v>
      </c>
      <c r="F33" s="57">
        <v>7250</v>
      </c>
      <c r="G33" s="5"/>
      <c r="H33" s="5"/>
    </row>
    <row r="34" spans="1:8" ht="15.9" customHeight="1" x14ac:dyDescent="0.25">
      <c r="A34" s="14"/>
      <c r="B34" s="18" t="s">
        <v>68</v>
      </c>
      <c r="C34" s="19" t="s">
        <v>8</v>
      </c>
      <c r="D34" s="27">
        <v>130</v>
      </c>
      <c r="E34" s="66">
        <f>F34/D34</f>
        <v>60</v>
      </c>
      <c r="F34" s="57">
        <v>7800</v>
      </c>
      <c r="G34" s="5"/>
      <c r="H34" s="5"/>
    </row>
    <row r="35" spans="1:8" ht="15.9" customHeight="1" x14ac:dyDescent="0.25">
      <c r="A35" s="14"/>
      <c r="B35" s="18" t="s">
        <v>16</v>
      </c>
      <c r="C35" s="19" t="s">
        <v>8</v>
      </c>
      <c r="D35" s="27">
        <f>D33*2.1</f>
        <v>60.900000000000006</v>
      </c>
      <c r="E35" s="66">
        <f>F35/D35</f>
        <v>59.113300492610833</v>
      </c>
      <c r="F35" s="57">
        <v>3600</v>
      </c>
      <c r="G35" s="5"/>
      <c r="H35" s="5"/>
    </row>
    <row r="36" spans="1:8" ht="36" customHeight="1" x14ac:dyDescent="0.25">
      <c r="A36" s="14"/>
      <c r="B36" s="18" t="s">
        <v>31</v>
      </c>
      <c r="C36" s="19" t="s">
        <v>7</v>
      </c>
      <c r="D36" s="27">
        <f>0.4*2.3*2</f>
        <v>1.8399999999999999</v>
      </c>
      <c r="E36" s="66">
        <f>F36/D36</f>
        <v>391.304347826087</v>
      </c>
      <c r="F36" s="57">
        <v>720</v>
      </c>
      <c r="G36" s="5"/>
      <c r="H36" s="5"/>
    </row>
    <row r="37" spans="1:8" ht="15.9" customHeight="1" x14ac:dyDescent="0.25">
      <c r="A37" s="14"/>
      <c r="B37" s="18" t="s">
        <v>30</v>
      </c>
      <c r="C37" s="19" t="s">
        <v>29</v>
      </c>
      <c r="D37" s="27">
        <v>20</v>
      </c>
      <c r="E37" s="66">
        <f>F37/D37</f>
        <v>260</v>
      </c>
      <c r="F37" s="57">
        <v>5200</v>
      </c>
      <c r="G37" s="5"/>
      <c r="H37" s="5"/>
    </row>
    <row r="38" spans="1:8" ht="33.75" customHeight="1" x14ac:dyDescent="0.25">
      <c r="A38" s="14"/>
      <c r="B38" s="12" t="s">
        <v>35</v>
      </c>
      <c r="C38" s="31"/>
      <c r="D38" s="32"/>
      <c r="E38" s="66"/>
      <c r="F38" s="57"/>
      <c r="G38" s="5"/>
      <c r="H38" s="5"/>
    </row>
    <row r="39" spans="1:8" ht="24" customHeight="1" x14ac:dyDescent="0.25">
      <c r="A39" s="14"/>
      <c r="B39" s="33" t="s">
        <v>67</v>
      </c>
      <c r="C39" s="34"/>
      <c r="D39" s="34"/>
      <c r="E39" s="83"/>
      <c r="F39" s="61"/>
      <c r="G39" s="5"/>
      <c r="H39" s="5"/>
    </row>
    <row r="40" spans="1:8" ht="42" customHeight="1" x14ac:dyDescent="0.25">
      <c r="A40" s="14"/>
      <c r="B40" s="35" t="s">
        <v>36</v>
      </c>
      <c r="C40" s="31" t="s">
        <v>7</v>
      </c>
      <c r="D40" s="20">
        <v>190</v>
      </c>
      <c r="E40" s="66">
        <f>F40/D40</f>
        <v>160</v>
      </c>
      <c r="F40" s="54">
        <v>30400</v>
      </c>
      <c r="G40" s="5"/>
      <c r="H40" s="5"/>
    </row>
    <row r="41" spans="1:8" ht="15.9" customHeight="1" x14ac:dyDescent="0.25">
      <c r="A41" s="14"/>
      <c r="B41" s="35" t="s">
        <v>37</v>
      </c>
      <c r="C41" s="31" t="s">
        <v>7</v>
      </c>
      <c r="D41" s="20">
        <v>138</v>
      </c>
      <c r="E41" s="66">
        <f>F41/D41</f>
        <v>120</v>
      </c>
      <c r="F41" s="54">
        <v>16560</v>
      </c>
      <c r="G41" s="5"/>
      <c r="H41" s="5"/>
    </row>
    <row r="42" spans="1:8" ht="15.9" customHeight="1" x14ac:dyDescent="0.25">
      <c r="A42" s="14"/>
      <c r="B42" s="35" t="s">
        <v>38</v>
      </c>
      <c r="C42" s="31" t="s">
        <v>7</v>
      </c>
      <c r="D42" s="20">
        <v>190</v>
      </c>
      <c r="E42" s="66">
        <f>F42/D42</f>
        <v>250</v>
      </c>
      <c r="F42" s="54">
        <v>47500</v>
      </c>
      <c r="G42" s="5"/>
      <c r="H42" s="5"/>
    </row>
    <row r="43" spans="1:8" ht="15.9" customHeight="1" x14ac:dyDescent="0.25">
      <c r="A43" s="14"/>
      <c r="B43" s="35" t="s">
        <v>39</v>
      </c>
      <c r="C43" s="31" t="s">
        <v>8</v>
      </c>
      <c r="D43" s="20">
        <v>228</v>
      </c>
      <c r="E43" s="66">
        <f>E35</f>
        <v>59.113300492610833</v>
      </c>
      <c r="F43" s="54">
        <f>D43*E43</f>
        <v>13477.83251231527</v>
      </c>
      <c r="G43" s="5"/>
      <c r="H43" s="5"/>
    </row>
    <row r="44" spans="1:8" ht="40.5" customHeight="1" x14ac:dyDescent="0.25">
      <c r="A44" s="14"/>
      <c r="B44" s="35" t="s">
        <v>40</v>
      </c>
      <c r="C44" s="31" t="s">
        <v>1</v>
      </c>
      <c r="D44" s="36">
        <v>6</v>
      </c>
      <c r="E44" s="66">
        <f>F44/D44</f>
        <v>1200</v>
      </c>
      <c r="F44" s="54">
        <v>7200</v>
      </c>
      <c r="G44" s="5"/>
      <c r="H44" s="5"/>
    </row>
    <row r="45" spans="1:8" ht="38.25" customHeight="1" x14ac:dyDescent="0.25">
      <c r="A45" s="14"/>
      <c r="B45" s="35" t="s">
        <v>40</v>
      </c>
      <c r="C45" s="31" t="s">
        <v>1</v>
      </c>
      <c r="D45" s="36">
        <v>1</v>
      </c>
      <c r="E45" s="66">
        <f>F45/D45</f>
        <v>1200</v>
      </c>
      <c r="F45" s="54">
        <v>1200</v>
      </c>
      <c r="G45" s="5"/>
      <c r="H45" s="5"/>
    </row>
    <row r="46" spans="1:8" ht="24.75" customHeight="1" x14ac:dyDescent="0.25">
      <c r="A46" s="14"/>
      <c r="B46" s="37" t="s">
        <v>41</v>
      </c>
      <c r="C46" s="38"/>
      <c r="D46" s="38"/>
      <c r="E46" s="78"/>
      <c r="F46" s="62"/>
      <c r="G46" s="5"/>
      <c r="H46" s="5"/>
    </row>
    <row r="47" spans="1:8" ht="15.9" customHeight="1" x14ac:dyDescent="0.25">
      <c r="A47" s="14"/>
      <c r="B47" s="35" t="s">
        <v>42</v>
      </c>
      <c r="C47" s="31" t="s">
        <v>7</v>
      </c>
      <c r="D47" s="20">
        <f>30</f>
        <v>30</v>
      </c>
      <c r="E47" s="66">
        <f>F47/D47</f>
        <v>220</v>
      </c>
      <c r="F47" s="54">
        <v>6600</v>
      </c>
      <c r="G47" s="5"/>
      <c r="H47" s="5"/>
    </row>
    <row r="48" spans="1:8" ht="15.9" customHeight="1" x14ac:dyDescent="0.25">
      <c r="A48" s="14"/>
      <c r="B48" s="35" t="s">
        <v>37</v>
      </c>
      <c r="C48" s="31" t="s">
        <v>7</v>
      </c>
      <c r="D48" s="20">
        <v>30</v>
      </c>
      <c r="E48" s="66">
        <f>F48/D48</f>
        <v>150</v>
      </c>
      <c r="F48" s="54">
        <v>4500</v>
      </c>
      <c r="G48" s="5"/>
      <c r="H48" s="5"/>
    </row>
    <row r="49" spans="1:8" ht="15.9" customHeight="1" x14ac:dyDescent="0.25">
      <c r="A49" s="14"/>
      <c r="B49" s="35" t="s">
        <v>38</v>
      </c>
      <c r="C49" s="31" t="s">
        <v>7</v>
      </c>
      <c r="D49" s="20">
        <v>30</v>
      </c>
      <c r="E49" s="66">
        <f>F49/D49</f>
        <v>220</v>
      </c>
      <c r="F49" s="54">
        <v>6600</v>
      </c>
      <c r="G49" s="5"/>
      <c r="H49" s="5"/>
    </row>
    <row r="50" spans="1:8" ht="15.9" customHeight="1" x14ac:dyDescent="0.25">
      <c r="A50" s="14"/>
      <c r="B50" s="35" t="s">
        <v>39</v>
      </c>
      <c r="C50" s="31" t="s">
        <v>8</v>
      </c>
      <c r="D50" s="20">
        <v>36</v>
      </c>
      <c r="E50" s="66">
        <v>60</v>
      </c>
      <c r="F50" s="54">
        <f>D50*E50</f>
        <v>2160</v>
      </c>
      <c r="G50" s="5"/>
      <c r="H50" s="5"/>
    </row>
    <row r="51" spans="1:8" ht="15.9" customHeight="1" x14ac:dyDescent="0.25">
      <c r="A51" s="14"/>
      <c r="B51" s="39" t="s">
        <v>43</v>
      </c>
      <c r="C51" s="31" t="s">
        <v>1</v>
      </c>
      <c r="D51" s="20">
        <v>23</v>
      </c>
      <c r="E51" s="66">
        <f>F51/D51</f>
        <v>120</v>
      </c>
      <c r="F51" s="54">
        <v>2760</v>
      </c>
      <c r="G51" s="5"/>
      <c r="H51" s="5"/>
    </row>
    <row r="52" spans="1:8" ht="15.9" customHeight="1" x14ac:dyDescent="0.25">
      <c r="A52" s="14"/>
      <c r="B52" s="39" t="s">
        <v>45</v>
      </c>
      <c r="C52" s="40" t="s">
        <v>8</v>
      </c>
      <c r="D52" s="41">
        <v>10.06</v>
      </c>
      <c r="E52" s="66">
        <f>F52/D52</f>
        <v>238.56858846918487</v>
      </c>
      <c r="F52" s="54">
        <v>2400</v>
      </c>
      <c r="G52" s="5"/>
      <c r="H52" s="5"/>
    </row>
    <row r="53" spans="1:8" ht="15.9" customHeight="1" x14ac:dyDescent="0.25">
      <c r="A53" s="14"/>
      <c r="B53" s="39" t="s">
        <v>46</v>
      </c>
      <c r="C53" s="40" t="s">
        <v>8</v>
      </c>
      <c r="D53" s="41">
        <v>57.966999999999999</v>
      </c>
      <c r="E53" s="66">
        <f>F53/D53</f>
        <v>140.07970051926097</v>
      </c>
      <c r="F53" s="54">
        <v>8120</v>
      </c>
      <c r="G53" s="5"/>
      <c r="H53" s="5"/>
    </row>
    <row r="54" spans="1:8" ht="15.9" customHeight="1" x14ac:dyDescent="0.25">
      <c r="A54" s="14"/>
      <c r="B54" s="39" t="s">
        <v>47</v>
      </c>
      <c r="C54" s="40" t="s">
        <v>8</v>
      </c>
      <c r="D54" s="41">
        <v>9.11</v>
      </c>
      <c r="E54" s="66">
        <f>F54/D54</f>
        <v>153.67727771679475</v>
      </c>
      <c r="F54" s="54">
        <v>1400</v>
      </c>
      <c r="G54" s="5"/>
      <c r="H54" s="5"/>
    </row>
    <row r="55" spans="1:8" ht="22.5" customHeight="1" x14ac:dyDescent="0.25">
      <c r="A55" s="14"/>
      <c r="B55" s="79" t="s">
        <v>44</v>
      </c>
      <c r="C55" s="80"/>
      <c r="D55" s="81"/>
      <c r="E55" s="82"/>
      <c r="F55" s="63"/>
      <c r="G55" s="5"/>
      <c r="H55" s="5"/>
    </row>
    <row r="56" spans="1:8" ht="15.9" customHeight="1" x14ac:dyDescent="0.25">
      <c r="A56" s="14"/>
      <c r="B56" s="39" t="s">
        <v>48</v>
      </c>
      <c r="C56" s="31" t="s">
        <v>1</v>
      </c>
      <c r="D56" s="20">
        <v>27</v>
      </c>
      <c r="E56" s="66">
        <f>F56/D56</f>
        <v>100</v>
      </c>
      <c r="F56" s="54">
        <v>2700</v>
      </c>
      <c r="G56" s="5"/>
      <c r="H56" s="5"/>
    </row>
    <row r="57" spans="1:8" ht="15.9" customHeight="1" x14ac:dyDescent="0.25">
      <c r="A57" s="14"/>
      <c r="B57" s="39" t="s">
        <v>48</v>
      </c>
      <c r="C57" s="31" t="s">
        <v>1</v>
      </c>
      <c r="D57" s="20">
        <v>2</v>
      </c>
      <c r="E57" s="66">
        <f>F57/D57</f>
        <v>100</v>
      </c>
      <c r="F57" s="54">
        <v>200</v>
      </c>
      <c r="G57" s="5"/>
      <c r="H57" s="5"/>
    </row>
    <row r="58" spans="1:8" ht="15.9" customHeight="1" x14ac:dyDescent="0.25">
      <c r="A58" s="14"/>
      <c r="B58" s="39" t="s">
        <v>48</v>
      </c>
      <c r="C58" s="31" t="s">
        <v>1</v>
      </c>
      <c r="D58" s="20">
        <v>58</v>
      </c>
      <c r="E58" s="66">
        <f>F58/D58</f>
        <v>100</v>
      </c>
      <c r="F58" s="54">
        <v>5800</v>
      </c>
      <c r="G58" s="5"/>
      <c r="H58" s="5"/>
    </row>
    <row r="59" spans="1:8" ht="15.9" customHeight="1" x14ac:dyDescent="0.25">
      <c r="A59" s="14"/>
      <c r="B59" s="39" t="s">
        <v>48</v>
      </c>
      <c r="C59" s="31" t="s">
        <v>1</v>
      </c>
      <c r="D59" s="20">
        <v>16</v>
      </c>
      <c r="E59" s="66">
        <f>F59/D59</f>
        <v>100</v>
      </c>
      <c r="F59" s="54">
        <v>1600</v>
      </c>
      <c r="G59" s="5"/>
      <c r="H59" s="5"/>
    </row>
    <row r="60" spans="1:8" ht="15.9" customHeight="1" x14ac:dyDescent="0.25">
      <c r="A60" s="14"/>
      <c r="B60" s="39" t="s">
        <v>49</v>
      </c>
      <c r="C60" s="31" t="s">
        <v>1</v>
      </c>
      <c r="D60" s="20">
        <v>15</v>
      </c>
      <c r="E60" s="66">
        <f>F60/D60</f>
        <v>200</v>
      </c>
      <c r="F60" s="54">
        <v>3000</v>
      </c>
      <c r="G60" s="5"/>
      <c r="H60" s="5"/>
    </row>
    <row r="61" spans="1:8" ht="15.9" customHeight="1" x14ac:dyDescent="0.25">
      <c r="A61" s="14"/>
      <c r="B61" s="39" t="s">
        <v>50</v>
      </c>
      <c r="C61" s="31" t="s">
        <v>1</v>
      </c>
      <c r="D61" s="20">
        <v>54</v>
      </c>
      <c r="E61" s="66">
        <f>F61/D61</f>
        <v>200</v>
      </c>
      <c r="F61" s="54">
        <v>10800</v>
      </c>
      <c r="G61" s="5"/>
      <c r="H61" s="5"/>
    </row>
    <row r="62" spans="1:8" ht="15.9" customHeight="1" x14ac:dyDescent="0.25">
      <c r="A62" s="14"/>
      <c r="B62" s="39" t="s">
        <v>51</v>
      </c>
      <c r="C62" s="31" t="s">
        <v>8</v>
      </c>
      <c r="D62" s="20">
        <v>10.06</v>
      </c>
      <c r="E62" s="66">
        <f>F62/D62</f>
        <v>218.68787276341948</v>
      </c>
      <c r="F62" s="54">
        <v>2200</v>
      </c>
      <c r="G62" s="5"/>
      <c r="H62" s="5"/>
    </row>
    <row r="63" spans="1:8" ht="15.9" customHeight="1" x14ac:dyDescent="0.25">
      <c r="A63" s="14"/>
      <c r="B63" s="39" t="s">
        <v>51</v>
      </c>
      <c r="C63" s="31" t="s">
        <v>8</v>
      </c>
      <c r="D63" s="20">
        <v>9.11</v>
      </c>
      <c r="E63" s="66">
        <f>F63/D63</f>
        <v>208.56201975850715</v>
      </c>
      <c r="F63" s="54">
        <v>1900</v>
      </c>
      <c r="G63" s="5"/>
      <c r="H63" s="5"/>
    </row>
    <row r="64" spans="1:8" ht="32.25" customHeight="1" x14ac:dyDescent="0.25">
      <c r="A64" s="14"/>
      <c r="B64" s="35" t="s">
        <v>70</v>
      </c>
      <c r="C64" s="31" t="s">
        <v>1</v>
      </c>
      <c r="D64" s="36">
        <v>28</v>
      </c>
      <c r="E64" s="66">
        <f>F64/D64</f>
        <v>600</v>
      </c>
      <c r="F64" s="54">
        <v>16800</v>
      </c>
      <c r="G64" s="5"/>
      <c r="H64" s="5"/>
    </row>
    <row r="65" spans="1:8" ht="26.25" customHeight="1" x14ac:dyDescent="0.25">
      <c r="A65" s="14"/>
      <c r="B65" s="37" t="s">
        <v>52</v>
      </c>
      <c r="C65" s="16"/>
      <c r="D65" s="17"/>
      <c r="E65" s="78"/>
      <c r="F65" s="64"/>
      <c r="G65" s="5"/>
      <c r="H65" s="5"/>
    </row>
    <row r="66" spans="1:8" ht="32.25" customHeight="1" x14ac:dyDescent="0.25">
      <c r="A66" s="14"/>
      <c r="B66" s="42" t="s">
        <v>66</v>
      </c>
      <c r="C66" s="43" t="s">
        <v>7</v>
      </c>
      <c r="D66" s="44">
        <f>65+20</f>
        <v>85</v>
      </c>
      <c r="E66" s="66">
        <f>F66/D66</f>
        <v>220</v>
      </c>
      <c r="F66" s="54">
        <v>18700</v>
      </c>
      <c r="G66" s="5"/>
      <c r="H66" s="5"/>
    </row>
    <row r="67" spans="1:8" ht="15.9" customHeight="1" x14ac:dyDescent="0.25">
      <c r="A67" s="14"/>
      <c r="B67" s="35" t="s">
        <v>37</v>
      </c>
      <c r="C67" s="31" t="s">
        <v>7</v>
      </c>
      <c r="D67" s="45">
        <v>65</v>
      </c>
      <c r="E67" s="66">
        <f>F67/D67</f>
        <v>140</v>
      </c>
      <c r="F67" s="54">
        <v>9100</v>
      </c>
      <c r="G67" s="5"/>
      <c r="H67" s="5"/>
    </row>
    <row r="68" spans="1:8" ht="15.9" customHeight="1" x14ac:dyDescent="0.25">
      <c r="A68" s="14"/>
      <c r="B68" s="35" t="s">
        <v>53</v>
      </c>
      <c r="C68" s="31" t="s">
        <v>7</v>
      </c>
      <c r="D68" s="45">
        <v>85</v>
      </c>
      <c r="E68" s="66">
        <f>F68/D68</f>
        <v>220</v>
      </c>
      <c r="F68" s="54">
        <v>18700</v>
      </c>
      <c r="G68" s="5"/>
      <c r="H68" s="5"/>
    </row>
    <row r="69" spans="1:8" ht="15.9" customHeight="1" x14ac:dyDescent="0.25">
      <c r="A69" s="14"/>
      <c r="B69" s="35" t="s">
        <v>54</v>
      </c>
      <c r="C69" s="31" t="s">
        <v>8</v>
      </c>
      <c r="D69" s="45">
        <v>36</v>
      </c>
      <c r="E69" s="66">
        <f>F69/D69</f>
        <v>60</v>
      </c>
      <c r="F69" s="54">
        <v>2160</v>
      </c>
      <c r="G69" s="5"/>
      <c r="H69" s="5"/>
    </row>
    <row r="70" spans="1:8" ht="15.9" customHeight="1" x14ac:dyDescent="0.25">
      <c r="A70" s="14"/>
      <c r="B70" s="35" t="s">
        <v>43</v>
      </c>
      <c r="C70" s="46" t="s">
        <v>1</v>
      </c>
      <c r="D70" s="45">
        <v>102</v>
      </c>
      <c r="E70" s="66">
        <f>F70/D70</f>
        <v>200</v>
      </c>
      <c r="F70" s="54">
        <v>20400</v>
      </c>
      <c r="G70" s="5"/>
      <c r="H70" s="5"/>
    </row>
    <row r="71" spans="1:8" ht="15.9" customHeight="1" x14ac:dyDescent="0.25">
      <c r="A71" s="14"/>
      <c r="B71" s="39" t="s">
        <v>55</v>
      </c>
      <c r="C71" s="19" t="s">
        <v>8</v>
      </c>
      <c r="D71" s="41">
        <v>58</v>
      </c>
      <c r="E71" s="66">
        <f>F71/D71</f>
        <v>220.68965517241378</v>
      </c>
      <c r="F71" s="54">
        <v>12800</v>
      </c>
      <c r="G71" s="5"/>
      <c r="H71" s="5"/>
    </row>
    <row r="72" spans="1:8" ht="15.9" customHeight="1" x14ac:dyDescent="0.25">
      <c r="A72" s="14"/>
      <c r="B72" s="39" t="s">
        <v>50</v>
      </c>
      <c r="C72" s="31" t="s">
        <v>1</v>
      </c>
      <c r="D72" s="20">
        <v>32</v>
      </c>
      <c r="E72" s="66">
        <f>F72/D72</f>
        <v>200</v>
      </c>
      <c r="F72" s="54">
        <v>6400</v>
      </c>
      <c r="G72" s="5"/>
      <c r="H72" s="5"/>
    </row>
    <row r="73" spans="1:8" ht="26.25" customHeight="1" x14ac:dyDescent="0.25">
      <c r="A73" s="14"/>
      <c r="B73" s="37" t="s">
        <v>56</v>
      </c>
      <c r="C73" s="16"/>
      <c r="D73" s="17"/>
      <c r="E73" s="78"/>
      <c r="F73" s="64"/>
      <c r="G73" s="5"/>
      <c r="H73" s="5"/>
    </row>
    <row r="74" spans="1:8" ht="15.9" customHeight="1" x14ac:dyDescent="0.25">
      <c r="A74" s="14"/>
      <c r="B74" s="39" t="s">
        <v>57</v>
      </c>
      <c r="C74" s="19"/>
      <c r="D74" s="20"/>
      <c r="E74" s="66"/>
      <c r="F74" s="54"/>
      <c r="G74" s="5"/>
      <c r="H74" s="5"/>
    </row>
    <row r="75" spans="1:8" ht="15.9" customHeight="1" x14ac:dyDescent="0.25">
      <c r="A75" s="14"/>
      <c r="B75" s="18" t="s">
        <v>58</v>
      </c>
      <c r="C75" s="19" t="s">
        <v>1</v>
      </c>
      <c r="D75" s="25">
        <v>1</v>
      </c>
      <c r="E75" s="66">
        <f>F75/D75</f>
        <v>600</v>
      </c>
      <c r="F75" s="54">
        <v>600</v>
      </c>
      <c r="G75" s="5"/>
      <c r="H75" s="5"/>
    </row>
    <row r="76" spans="1:8" ht="15.9" customHeight="1" x14ac:dyDescent="0.25">
      <c r="A76" s="14"/>
      <c r="B76" s="39" t="s">
        <v>59</v>
      </c>
      <c r="C76" s="19" t="s">
        <v>7</v>
      </c>
      <c r="D76" s="20">
        <v>68</v>
      </c>
      <c r="E76" s="66">
        <f>F76/D76</f>
        <v>220</v>
      </c>
      <c r="F76" s="54">
        <v>14960</v>
      </c>
      <c r="G76" s="5"/>
      <c r="H76" s="5"/>
    </row>
    <row r="77" spans="1:8" ht="15.9" customHeight="1" x14ac:dyDescent="0.25">
      <c r="A77" s="14"/>
      <c r="B77" s="39" t="s">
        <v>60</v>
      </c>
      <c r="C77" s="19" t="s">
        <v>8</v>
      </c>
      <c r="D77" s="20">
        <v>50</v>
      </c>
      <c r="E77" s="66">
        <f>F77/D77</f>
        <v>40</v>
      </c>
      <c r="F77" s="54">
        <v>2000</v>
      </c>
      <c r="G77" s="5"/>
      <c r="H77" s="5"/>
    </row>
    <row r="78" spans="1:8" ht="15.9" customHeight="1" x14ac:dyDescent="0.25">
      <c r="A78" s="14"/>
      <c r="B78" s="39" t="s">
        <v>61</v>
      </c>
      <c r="C78" s="19" t="s">
        <v>8</v>
      </c>
      <c r="D78" s="20">
        <v>20</v>
      </c>
      <c r="E78" s="66">
        <f>F78/D78</f>
        <v>40</v>
      </c>
      <c r="F78" s="54">
        <v>800</v>
      </c>
      <c r="G78" s="5"/>
      <c r="H78" s="5"/>
    </row>
    <row r="79" spans="1:8" ht="15.9" customHeight="1" x14ac:dyDescent="0.25">
      <c r="A79" s="14"/>
      <c r="B79" s="39" t="s">
        <v>38</v>
      </c>
      <c r="C79" s="19" t="s">
        <v>7</v>
      </c>
      <c r="D79" s="20">
        <v>68</v>
      </c>
      <c r="E79" s="66">
        <f>F79/D79</f>
        <v>250</v>
      </c>
      <c r="F79" s="54">
        <v>17000</v>
      </c>
      <c r="G79" s="5"/>
      <c r="H79" s="5"/>
    </row>
    <row r="80" spans="1:8" ht="15.9" customHeight="1" x14ac:dyDescent="0.25">
      <c r="A80" s="14"/>
      <c r="B80" s="39" t="s">
        <v>39</v>
      </c>
      <c r="C80" s="19" t="s">
        <v>8</v>
      </c>
      <c r="D80" s="20">
        <v>82</v>
      </c>
      <c r="E80" s="66">
        <f>F80/D80</f>
        <v>60</v>
      </c>
      <c r="F80" s="54">
        <v>4920</v>
      </c>
      <c r="G80" s="5"/>
      <c r="H80" s="5"/>
    </row>
    <row r="81" spans="1:8" ht="15.9" customHeight="1" x14ac:dyDescent="0.25">
      <c r="A81" s="14"/>
      <c r="B81" s="47" t="s">
        <v>62</v>
      </c>
      <c r="C81" s="19" t="s">
        <v>1</v>
      </c>
      <c r="D81" s="20">
        <v>2</v>
      </c>
      <c r="E81" s="66">
        <f>F81/D81</f>
        <v>200</v>
      </c>
      <c r="F81" s="54">
        <v>400</v>
      </c>
      <c r="G81" s="5"/>
      <c r="H81" s="5"/>
    </row>
    <row r="82" spans="1:8" ht="15.9" customHeight="1" x14ac:dyDescent="0.25">
      <c r="A82" s="14"/>
      <c r="B82" s="47" t="s">
        <v>63</v>
      </c>
      <c r="C82" s="19" t="s">
        <v>1</v>
      </c>
      <c r="D82" s="20">
        <v>5</v>
      </c>
      <c r="E82" s="66">
        <f>F82/D82</f>
        <v>200</v>
      </c>
      <c r="F82" s="54">
        <v>1000</v>
      </c>
      <c r="G82" s="5"/>
      <c r="H82" s="5"/>
    </row>
    <row r="83" spans="1:8" ht="15.9" customHeight="1" x14ac:dyDescent="0.25">
      <c r="A83" s="14"/>
      <c r="B83" s="47" t="s">
        <v>63</v>
      </c>
      <c r="C83" s="19" t="s">
        <v>1</v>
      </c>
      <c r="D83" s="20">
        <v>8</v>
      </c>
      <c r="E83" s="66">
        <f>F83/D83</f>
        <v>200</v>
      </c>
      <c r="F83" s="54">
        <v>1600</v>
      </c>
      <c r="G83" s="5"/>
      <c r="H83" s="5"/>
    </row>
    <row r="84" spans="1:8" ht="15.9" customHeight="1" x14ac:dyDescent="0.25">
      <c r="A84" s="14"/>
      <c r="B84" s="47" t="s">
        <v>64</v>
      </c>
      <c r="C84" s="19" t="s">
        <v>1</v>
      </c>
      <c r="D84" s="20">
        <v>20</v>
      </c>
      <c r="E84" s="66">
        <f>F84/D84</f>
        <v>200</v>
      </c>
      <c r="F84" s="54">
        <v>4000</v>
      </c>
      <c r="G84" s="5"/>
      <c r="H84" s="5"/>
    </row>
    <row r="85" spans="1:8" ht="15.9" customHeight="1" x14ac:dyDescent="0.25">
      <c r="A85" s="14"/>
      <c r="B85" s="47" t="s">
        <v>65</v>
      </c>
      <c r="C85" s="19" t="s">
        <v>1</v>
      </c>
      <c r="D85" s="20">
        <v>3</v>
      </c>
      <c r="E85" s="66">
        <f>F85/D85</f>
        <v>200</v>
      </c>
      <c r="F85" s="54">
        <v>600</v>
      </c>
      <c r="G85" s="5"/>
      <c r="H85" s="5"/>
    </row>
    <row r="86" spans="1:8" ht="22.5" customHeight="1" x14ac:dyDescent="0.25">
      <c r="A86" s="48"/>
      <c r="B86" s="16" t="s">
        <v>9</v>
      </c>
      <c r="C86" s="16"/>
      <c r="D86" s="17"/>
      <c r="E86" s="78"/>
      <c r="F86" s="65"/>
      <c r="G86" s="5"/>
      <c r="H86" s="5"/>
    </row>
    <row r="87" spans="1:8" ht="46.8" x14ac:dyDescent="0.25">
      <c r="A87" s="14"/>
      <c r="B87" s="49" t="s">
        <v>17</v>
      </c>
      <c r="C87" s="50" t="s">
        <v>71</v>
      </c>
      <c r="D87" s="25">
        <v>7</v>
      </c>
      <c r="E87" s="66">
        <f>F87/D87</f>
        <v>1500</v>
      </c>
      <c r="F87" s="54">
        <v>10500</v>
      </c>
      <c r="G87" s="5"/>
      <c r="H87" s="5"/>
    </row>
    <row r="88" spans="1:8" ht="15.6" x14ac:dyDescent="0.25">
      <c r="A88" s="14"/>
      <c r="B88" s="51" t="s">
        <v>18</v>
      </c>
      <c r="C88" s="50" t="s">
        <v>71</v>
      </c>
      <c r="D88" s="25">
        <v>1.5</v>
      </c>
      <c r="E88" s="66">
        <f>F88/D88</f>
        <v>2000</v>
      </c>
      <c r="F88" s="54">
        <v>3000</v>
      </c>
      <c r="G88" s="5"/>
      <c r="H88" s="5"/>
    </row>
    <row r="89" spans="1:8" ht="15" x14ac:dyDescent="0.3">
      <c r="B89" s="52"/>
    </row>
    <row r="90" spans="1:8" ht="15.6" thickBot="1" x14ac:dyDescent="0.35">
      <c r="B90" s="52"/>
    </row>
    <row r="91" spans="1:8" ht="16.2" thickBot="1" x14ac:dyDescent="0.35">
      <c r="B91" s="76" t="s">
        <v>74</v>
      </c>
      <c r="F91" s="91">
        <f>SUM(F9:F88)</f>
        <v>546657.83251231525</v>
      </c>
    </row>
    <row r="92" spans="1:8" ht="15" x14ac:dyDescent="0.3">
      <c r="B92" s="52"/>
    </row>
    <row r="93" spans="1:8" ht="15" x14ac:dyDescent="0.3">
      <c r="B93" s="52"/>
    </row>
    <row r="94" spans="1:8" ht="15" x14ac:dyDescent="0.3">
      <c r="B94" s="52"/>
    </row>
    <row r="95" spans="1:8" ht="15" x14ac:dyDescent="0.3">
      <c r="B95" s="52"/>
    </row>
    <row r="96" spans="1:8" ht="15" x14ac:dyDescent="0.3">
      <c r="B96" s="52"/>
    </row>
    <row r="97" spans="2:2" ht="15" x14ac:dyDescent="0.3">
      <c r="B97" s="52"/>
    </row>
    <row r="98" spans="2:2" ht="15" x14ac:dyDescent="0.3">
      <c r="B98" s="52"/>
    </row>
    <row r="99" spans="2:2" ht="15" x14ac:dyDescent="0.3">
      <c r="B99" s="52"/>
    </row>
    <row r="100" spans="2:2" ht="15" x14ac:dyDescent="0.3">
      <c r="B100" s="52"/>
    </row>
    <row r="101" spans="2:2" ht="15" x14ac:dyDescent="0.3">
      <c r="B101" s="52"/>
    </row>
    <row r="102" spans="2:2" ht="15" x14ac:dyDescent="0.3">
      <c r="B102" s="52"/>
    </row>
    <row r="103" spans="2:2" ht="15" x14ac:dyDescent="0.3">
      <c r="B103" s="52"/>
    </row>
    <row r="104" spans="2:2" ht="15" x14ac:dyDescent="0.3">
      <c r="B104" s="52"/>
    </row>
    <row r="105" spans="2:2" ht="15" x14ac:dyDescent="0.3">
      <c r="B105" s="52"/>
    </row>
    <row r="106" spans="2:2" ht="15" x14ac:dyDescent="0.3">
      <c r="B106" s="52"/>
    </row>
    <row r="107" spans="2:2" ht="15" x14ac:dyDescent="0.3">
      <c r="B107" s="52"/>
    </row>
    <row r="108" spans="2:2" ht="15" x14ac:dyDescent="0.3">
      <c r="B108" s="52"/>
    </row>
    <row r="109" spans="2:2" ht="15" x14ac:dyDescent="0.3">
      <c r="B109" s="52"/>
    </row>
    <row r="110" spans="2:2" ht="15" x14ac:dyDescent="0.3">
      <c r="B110" s="52"/>
    </row>
    <row r="111" spans="2:2" ht="15" x14ac:dyDescent="0.3">
      <c r="B111" s="52"/>
    </row>
    <row r="112" spans="2:2" ht="15" x14ac:dyDescent="0.3">
      <c r="B112" s="52"/>
    </row>
    <row r="113" spans="2:2" ht="15" x14ac:dyDescent="0.3">
      <c r="B113" s="52"/>
    </row>
    <row r="114" spans="2:2" ht="15" x14ac:dyDescent="0.3">
      <c r="B114" s="52"/>
    </row>
    <row r="115" spans="2:2" ht="15" x14ac:dyDescent="0.3">
      <c r="B115" s="52"/>
    </row>
    <row r="116" spans="2:2" ht="15" x14ac:dyDescent="0.3">
      <c r="B116" s="52"/>
    </row>
    <row r="117" spans="2:2" ht="15" x14ac:dyDescent="0.3">
      <c r="B117" s="52"/>
    </row>
    <row r="118" spans="2:2" ht="15" x14ac:dyDescent="0.3">
      <c r="B118" s="52"/>
    </row>
    <row r="119" spans="2:2" ht="15" x14ac:dyDescent="0.3">
      <c r="B119" s="52"/>
    </row>
    <row r="120" spans="2:2" ht="15" x14ac:dyDescent="0.3">
      <c r="B120" s="52"/>
    </row>
    <row r="121" spans="2:2" ht="15" x14ac:dyDescent="0.3">
      <c r="B121" s="52"/>
    </row>
    <row r="122" spans="2:2" ht="15" x14ac:dyDescent="0.3">
      <c r="B122" s="52"/>
    </row>
    <row r="123" spans="2:2" ht="15" x14ac:dyDescent="0.3">
      <c r="B123" s="52"/>
    </row>
    <row r="124" spans="2:2" ht="15" x14ac:dyDescent="0.3">
      <c r="B124" s="52"/>
    </row>
    <row r="125" spans="2:2" ht="15" x14ac:dyDescent="0.3">
      <c r="B125" s="52"/>
    </row>
    <row r="126" spans="2:2" ht="15" x14ac:dyDescent="0.3">
      <c r="B126" s="52"/>
    </row>
    <row r="127" spans="2:2" ht="15" x14ac:dyDescent="0.3">
      <c r="B127" s="52"/>
    </row>
    <row r="128" spans="2:2" ht="15" x14ac:dyDescent="0.3">
      <c r="B128" s="52"/>
    </row>
    <row r="129" spans="2:2" ht="15" x14ac:dyDescent="0.3">
      <c r="B129" s="52"/>
    </row>
    <row r="130" spans="2:2" ht="15" x14ac:dyDescent="0.3">
      <c r="B130" s="52"/>
    </row>
    <row r="131" spans="2:2" ht="15" x14ac:dyDescent="0.3">
      <c r="B131" s="52"/>
    </row>
    <row r="132" spans="2:2" ht="15" x14ac:dyDescent="0.3">
      <c r="B132" s="52"/>
    </row>
    <row r="133" spans="2:2" ht="15" x14ac:dyDescent="0.3">
      <c r="B133" s="52"/>
    </row>
    <row r="134" spans="2:2" ht="15" x14ac:dyDescent="0.3">
      <c r="B134" s="52"/>
    </row>
    <row r="135" spans="2:2" ht="15" x14ac:dyDescent="0.3">
      <c r="B135" s="52"/>
    </row>
    <row r="136" spans="2:2" ht="15" x14ac:dyDescent="0.3">
      <c r="B136" s="52"/>
    </row>
    <row r="137" spans="2:2" ht="15" x14ac:dyDescent="0.3">
      <c r="B137" s="52"/>
    </row>
    <row r="138" spans="2:2" ht="15" x14ac:dyDescent="0.3">
      <c r="B138" s="52"/>
    </row>
    <row r="139" spans="2:2" ht="15" x14ac:dyDescent="0.3">
      <c r="B139" s="52"/>
    </row>
    <row r="140" spans="2:2" ht="15" x14ac:dyDescent="0.3">
      <c r="B140" s="52"/>
    </row>
    <row r="141" spans="2:2" ht="15" x14ac:dyDescent="0.3">
      <c r="B141" s="52"/>
    </row>
    <row r="142" spans="2:2" ht="15" x14ac:dyDescent="0.3">
      <c r="B142" s="52"/>
    </row>
    <row r="143" spans="2:2" ht="15" x14ac:dyDescent="0.3">
      <c r="B143" s="52"/>
    </row>
    <row r="144" spans="2:2" ht="15" x14ac:dyDescent="0.3">
      <c r="B144" s="52"/>
    </row>
    <row r="145" spans="2:2" ht="15" x14ac:dyDescent="0.3">
      <c r="B145" s="52"/>
    </row>
    <row r="146" spans="2:2" ht="15" x14ac:dyDescent="0.3">
      <c r="B146" s="52"/>
    </row>
    <row r="147" spans="2:2" ht="15" x14ac:dyDescent="0.3">
      <c r="B147" s="52"/>
    </row>
    <row r="148" spans="2:2" ht="15" x14ac:dyDescent="0.3">
      <c r="B148" s="52"/>
    </row>
    <row r="149" spans="2:2" ht="15" x14ac:dyDescent="0.3">
      <c r="B149" s="52"/>
    </row>
    <row r="150" spans="2:2" ht="15" x14ac:dyDescent="0.3">
      <c r="B150" s="52"/>
    </row>
    <row r="151" spans="2:2" ht="15" x14ac:dyDescent="0.3">
      <c r="B151" s="52"/>
    </row>
    <row r="152" spans="2:2" ht="15" x14ac:dyDescent="0.3">
      <c r="B152" s="52"/>
    </row>
    <row r="153" spans="2:2" ht="15" x14ac:dyDescent="0.3">
      <c r="B153" s="52"/>
    </row>
    <row r="154" spans="2:2" ht="15" x14ac:dyDescent="0.3">
      <c r="B154" s="52"/>
    </row>
    <row r="155" spans="2:2" ht="15" x14ac:dyDescent="0.3">
      <c r="B155" s="52"/>
    </row>
    <row r="156" spans="2:2" ht="15" x14ac:dyDescent="0.3">
      <c r="B156" s="52"/>
    </row>
    <row r="157" spans="2:2" ht="15" x14ac:dyDescent="0.3">
      <c r="B157" s="52"/>
    </row>
    <row r="158" spans="2:2" ht="15" x14ac:dyDescent="0.3">
      <c r="B158" s="52"/>
    </row>
    <row r="159" spans="2:2" ht="15" x14ac:dyDescent="0.3">
      <c r="B159" s="52"/>
    </row>
    <row r="160" spans="2:2" ht="15" x14ac:dyDescent="0.3">
      <c r="B160" s="52"/>
    </row>
    <row r="161" spans="2:2" ht="15" x14ac:dyDescent="0.3">
      <c r="B161" s="52"/>
    </row>
    <row r="162" spans="2:2" ht="15" x14ac:dyDescent="0.3">
      <c r="B162" s="52"/>
    </row>
    <row r="163" spans="2:2" ht="15" x14ac:dyDescent="0.3">
      <c r="B163" s="52"/>
    </row>
    <row r="164" spans="2:2" ht="15" x14ac:dyDescent="0.3">
      <c r="B164" s="52"/>
    </row>
    <row r="165" spans="2:2" ht="15" x14ac:dyDescent="0.3">
      <c r="B165" s="52"/>
    </row>
    <row r="166" spans="2:2" ht="15" x14ac:dyDescent="0.3">
      <c r="B166" s="52"/>
    </row>
    <row r="167" spans="2:2" ht="15" x14ac:dyDescent="0.3">
      <c r="B167" s="52"/>
    </row>
    <row r="168" spans="2:2" ht="15" x14ac:dyDescent="0.3">
      <c r="B168" s="52"/>
    </row>
    <row r="169" spans="2:2" ht="15" x14ac:dyDescent="0.3">
      <c r="B169" s="52"/>
    </row>
    <row r="170" spans="2:2" ht="15" x14ac:dyDescent="0.3">
      <c r="B170" s="52"/>
    </row>
    <row r="171" spans="2:2" ht="15" x14ac:dyDescent="0.3">
      <c r="B171" s="52"/>
    </row>
    <row r="172" spans="2:2" ht="15" x14ac:dyDescent="0.3">
      <c r="B172" s="52"/>
    </row>
    <row r="173" spans="2:2" ht="15" x14ac:dyDescent="0.3">
      <c r="B173" s="52"/>
    </row>
    <row r="174" spans="2:2" ht="15" x14ac:dyDescent="0.3">
      <c r="B174" s="52"/>
    </row>
    <row r="175" spans="2:2" ht="15" x14ac:dyDescent="0.3">
      <c r="B175" s="52"/>
    </row>
    <row r="176" spans="2:2" ht="15" x14ac:dyDescent="0.3">
      <c r="B176" s="52"/>
    </row>
    <row r="177" spans="2:2" ht="15" x14ac:dyDescent="0.3">
      <c r="B177" s="52"/>
    </row>
    <row r="178" spans="2:2" ht="15" x14ac:dyDescent="0.3">
      <c r="B178" s="52"/>
    </row>
    <row r="179" spans="2:2" ht="15" x14ac:dyDescent="0.3">
      <c r="B179" s="52"/>
    </row>
    <row r="180" spans="2:2" ht="15" x14ac:dyDescent="0.3">
      <c r="B180" s="52"/>
    </row>
    <row r="181" spans="2:2" ht="15" x14ac:dyDescent="0.3">
      <c r="B181" s="52"/>
    </row>
    <row r="182" spans="2:2" ht="15" x14ac:dyDescent="0.3">
      <c r="B182" s="52"/>
    </row>
    <row r="183" spans="2:2" ht="15" x14ac:dyDescent="0.3">
      <c r="B183" s="52"/>
    </row>
    <row r="184" spans="2:2" ht="15" x14ac:dyDescent="0.3">
      <c r="B184" s="52"/>
    </row>
    <row r="185" spans="2:2" ht="15" x14ac:dyDescent="0.3">
      <c r="B185" s="52"/>
    </row>
    <row r="186" spans="2:2" ht="15" x14ac:dyDescent="0.3">
      <c r="B186" s="52"/>
    </row>
    <row r="187" spans="2:2" ht="15" x14ac:dyDescent="0.3">
      <c r="B187" s="52"/>
    </row>
    <row r="188" spans="2:2" ht="15" x14ac:dyDescent="0.3">
      <c r="B188" s="52"/>
    </row>
    <row r="189" spans="2:2" ht="15" x14ac:dyDescent="0.3">
      <c r="B189" s="52"/>
    </row>
    <row r="190" spans="2:2" ht="15" x14ac:dyDescent="0.3">
      <c r="B190" s="52"/>
    </row>
    <row r="191" spans="2:2" ht="15" x14ac:dyDescent="0.3">
      <c r="B191" s="52"/>
    </row>
    <row r="192" spans="2:2" ht="15" x14ac:dyDescent="0.3">
      <c r="B192" s="52"/>
    </row>
    <row r="193" spans="2:2" ht="15" x14ac:dyDescent="0.3">
      <c r="B193" s="52"/>
    </row>
    <row r="194" spans="2:2" ht="15" x14ac:dyDescent="0.3">
      <c r="B194" s="52"/>
    </row>
    <row r="195" spans="2:2" ht="15" x14ac:dyDescent="0.3">
      <c r="B195" s="52"/>
    </row>
    <row r="196" spans="2:2" ht="15" x14ac:dyDescent="0.3">
      <c r="B196" s="52"/>
    </row>
    <row r="197" spans="2:2" ht="15" x14ac:dyDescent="0.3">
      <c r="B197" s="52"/>
    </row>
    <row r="198" spans="2:2" ht="15" x14ac:dyDescent="0.3">
      <c r="B198" s="52"/>
    </row>
    <row r="199" spans="2:2" ht="15" x14ac:dyDescent="0.3">
      <c r="B199" s="52"/>
    </row>
    <row r="200" spans="2:2" ht="15" x14ac:dyDescent="0.3">
      <c r="B200" s="52"/>
    </row>
    <row r="201" spans="2:2" ht="15" x14ac:dyDescent="0.3">
      <c r="B201" s="52"/>
    </row>
    <row r="202" spans="2:2" ht="15" x14ac:dyDescent="0.3">
      <c r="B202" s="52"/>
    </row>
    <row r="203" spans="2:2" ht="15" x14ac:dyDescent="0.3">
      <c r="B203" s="52"/>
    </row>
    <row r="204" spans="2:2" ht="15" x14ac:dyDescent="0.3">
      <c r="B204" s="52"/>
    </row>
    <row r="205" spans="2:2" ht="15" x14ac:dyDescent="0.3">
      <c r="B205" s="52"/>
    </row>
    <row r="206" spans="2:2" ht="15" x14ac:dyDescent="0.3">
      <c r="B206" s="52"/>
    </row>
    <row r="207" spans="2:2" ht="15" x14ac:dyDescent="0.3">
      <c r="B207" s="52"/>
    </row>
    <row r="208" spans="2:2" ht="15" x14ac:dyDescent="0.3">
      <c r="B208" s="52"/>
    </row>
    <row r="209" spans="2:2" ht="15" x14ac:dyDescent="0.3">
      <c r="B209" s="52"/>
    </row>
    <row r="210" spans="2:2" ht="15" x14ac:dyDescent="0.3">
      <c r="B210" s="52"/>
    </row>
    <row r="211" spans="2:2" ht="15" x14ac:dyDescent="0.3">
      <c r="B211" s="52"/>
    </row>
    <row r="212" spans="2:2" ht="15" x14ac:dyDescent="0.3">
      <c r="B212" s="52"/>
    </row>
    <row r="213" spans="2:2" ht="15" x14ac:dyDescent="0.3">
      <c r="B213" s="52"/>
    </row>
    <row r="214" spans="2:2" ht="15" x14ac:dyDescent="0.3">
      <c r="B214" s="52"/>
    </row>
    <row r="215" spans="2:2" ht="15" x14ac:dyDescent="0.3">
      <c r="B215" s="52"/>
    </row>
    <row r="216" spans="2:2" ht="15" x14ac:dyDescent="0.3">
      <c r="B216" s="52"/>
    </row>
    <row r="217" spans="2:2" ht="15" x14ac:dyDescent="0.3">
      <c r="B217" s="52"/>
    </row>
    <row r="218" spans="2:2" ht="15" x14ac:dyDescent="0.3">
      <c r="B218" s="52"/>
    </row>
    <row r="219" spans="2:2" ht="15" x14ac:dyDescent="0.3">
      <c r="B219" s="52"/>
    </row>
    <row r="220" spans="2:2" ht="15" x14ac:dyDescent="0.3">
      <c r="B220" s="52"/>
    </row>
    <row r="221" spans="2:2" ht="15" x14ac:dyDescent="0.3">
      <c r="B221" s="52"/>
    </row>
    <row r="222" spans="2:2" ht="15" x14ac:dyDescent="0.3">
      <c r="B222" s="52"/>
    </row>
    <row r="223" spans="2:2" ht="15" x14ac:dyDescent="0.3">
      <c r="B223" s="52"/>
    </row>
    <row r="224" spans="2:2" ht="15" x14ac:dyDescent="0.3">
      <c r="B224" s="52"/>
    </row>
    <row r="225" spans="2:2" ht="15" x14ac:dyDescent="0.3">
      <c r="B225" s="52"/>
    </row>
    <row r="226" spans="2:2" ht="15" x14ac:dyDescent="0.3">
      <c r="B226" s="52"/>
    </row>
    <row r="227" spans="2:2" ht="15" x14ac:dyDescent="0.3">
      <c r="B227" s="52"/>
    </row>
    <row r="228" spans="2:2" ht="15" x14ac:dyDescent="0.3">
      <c r="B228" s="52"/>
    </row>
    <row r="229" spans="2:2" ht="15" x14ac:dyDescent="0.3">
      <c r="B229" s="52"/>
    </row>
    <row r="230" spans="2:2" ht="15" x14ac:dyDescent="0.3">
      <c r="B230" s="52"/>
    </row>
    <row r="231" spans="2:2" ht="15" x14ac:dyDescent="0.3">
      <c r="B231" s="52"/>
    </row>
    <row r="232" spans="2:2" ht="15" x14ac:dyDescent="0.3">
      <c r="B232" s="52"/>
    </row>
    <row r="233" spans="2:2" ht="15" x14ac:dyDescent="0.3">
      <c r="B233" s="52"/>
    </row>
    <row r="234" spans="2:2" ht="15" x14ac:dyDescent="0.3">
      <c r="B234" s="52"/>
    </row>
    <row r="235" spans="2:2" ht="15" x14ac:dyDescent="0.3">
      <c r="B235" s="52"/>
    </row>
  </sheetData>
  <mergeCells count="4">
    <mergeCell ref="E4:E5"/>
    <mergeCell ref="E3:F3"/>
    <mergeCell ref="A1:F1"/>
    <mergeCell ref="A2:F2"/>
  </mergeCells>
  <printOptions horizontalCentered="1"/>
  <pageMargins left="0.59055118110236227" right="0.59055118110236227" top="0.59055118110236227" bottom="0.59055118110236227" header="0" footer="0"/>
  <pageSetup paperSize="9" scale="60" fitToHeight="0" orientation="portrait" copies="2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БУДкрафт</vt:lpstr>
      <vt:lpstr>БУДкрафт!Область_друку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 Ляхута</dc:creator>
  <cp:lastModifiedBy>User</cp:lastModifiedBy>
  <cp:lastPrinted>2026-04-22T11:07:14Z</cp:lastPrinted>
  <dcterms:created xsi:type="dcterms:W3CDTF">2025-12-08T05:20:56Z</dcterms:created>
  <dcterms:modified xsi:type="dcterms:W3CDTF">2026-06-17T14:02:31Z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2c6559912b2942bb83321bc106691a37</vt:lpwstr>
  </property>
</Properties>
</file>