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g.local\fileserver\23.Протезний_завод\1.Керівництво\MY\Сантехник\"/>
    </mc:Choice>
  </mc:AlternateContent>
  <xr:revisionPtr revIDLastSave="0" documentId="8_{E94F53D1-F590-47A2-95CC-AEA08A202A20}" xr6:coauthVersionLast="37" xr6:coauthVersionMax="37" xr10:uidLastSave="{00000000-0000-0000-0000-000000000000}"/>
  <bookViews>
    <workbookView xWindow="0" yWindow="0" windowWidth="28800" windowHeight="12105" xr2:uid="{BE90B0EA-C8E5-4465-A6AE-E1333595C03B}"/>
  </bookViews>
  <sheets>
    <sheet name="Отопление" sheetId="1" r:id="rId1"/>
    <sheet name="Автоматика и логика" sheetId="2" r:id="rId2"/>
    <sheet name="Теплый пол" sheetId="3" r:id="rId3"/>
    <sheet name="Обвязка насосной станции" sheetId="4" r:id="rId4"/>
    <sheet name="Финишная сантехника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5" l="1"/>
  <c r="D22" i="5" s="1"/>
  <c r="D205" i="1" l="1"/>
  <c r="D214" i="1" s="1"/>
  <c r="C205" i="1"/>
  <c r="C214" i="1" s="1"/>
  <c r="D198" i="1"/>
  <c r="D213" i="1" s="1"/>
  <c r="C198" i="1"/>
  <c r="C213" i="1" s="1"/>
  <c r="D191" i="1"/>
  <c r="D212" i="1" s="1"/>
  <c r="C191" i="1"/>
  <c r="C212" i="1" s="1"/>
  <c r="D183" i="1"/>
  <c r="D211" i="1" s="1"/>
  <c r="C183" i="1"/>
  <c r="C211" i="1" s="1"/>
  <c r="D176" i="1"/>
  <c r="D210" i="1" s="1"/>
  <c r="C176" i="1"/>
  <c r="C210" i="1" s="1"/>
  <c r="G64" i="1"/>
  <c r="G63" i="1"/>
  <c r="G62" i="1"/>
  <c r="G61" i="1"/>
  <c r="G60" i="1"/>
  <c r="G59" i="1"/>
  <c r="G58" i="1"/>
  <c r="G57" i="1"/>
  <c r="G56" i="1"/>
  <c r="G55" i="1"/>
  <c r="G54" i="1"/>
  <c r="G53" i="1"/>
  <c r="G50" i="1"/>
  <c r="G49" i="1"/>
  <c r="G48" i="1"/>
  <c r="G47" i="1"/>
  <c r="G46" i="1"/>
  <c r="G45" i="1"/>
  <c r="G44" i="1"/>
  <c r="G43" i="1"/>
  <c r="G42" i="1"/>
  <c r="G41" i="1"/>
  <c r="F40" i="1"/>
  <c r="G40" i="1" s="1"/>
  <c r="G38" i="1"/>
  <c r="G37" i="1"/>
  <c r="G36" i="1"/>
  <c r="G35" i="1"/>
  <c r="G34" i="1"/>
  <c r="G33" i="1"/>
  <c r="G32" i="1"/>
  <c r="G31" i="1"/>
  <c r="G30" i="1"/>
  <c r="G29" i="1"/>
  <c r="G28" i="1"/>
  <c r="F27" i="1"/>
  <c r="G27" i="1" s="1"/>
  <c r="G26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B223" i="1" l="1"/>
  <c r="G67" i="1"/>
  <c r="B21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27" authorId="0" shapeId="0" xr:uid="{589A110E-F75C-4A96-9300-A878EDD17FE4}">
      <text>
        <r>
          <rPr>
            <sz val="10"/>
            <rFont val="Arial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family val="2"/>
            <charset val="204"/>
          </rPr>
          <t>Как альтернатива Теплоакумулятор 1000л Garant з утепленням, буферна ємність
30 600 ₴21 420 ₴</t>
        </r>
      </text>
    </comment>
    <comment ref="B36" authorId="0" shapeId="0" xr:uid="{0D15C0C0-E3D7-4B94-9006-E0EE15AE408D}">
      <text>
        <r>
          <rPr>
            <sz val="10"/>
            <rFont val="Arial"/>
            <family val="2"/>
            <charset val="204"/>
          </rPr>
          <t xml:space="preserve">Автор:
</t>
        </r>
        <r>
          <rPr>
            <sz val="9"/>
            <color rgb="FF000000"/>
            <rFont val="Tahoma"/>
            <charset val="1"/>
          </rPr>
          <t>Для теплого пола</t>
        </r>
      </text>
    </comment>
  </commentList>
</comments>
</file>

<file path=xl/sharedStrings.xml><?xml version="1.0" encoding="utf-8"?>
<sst xmlns="http://schemas.openxmlformats.org/spreadsheetml/2006/main" count="765" uniqueCount="572">
  <si>
    <t>Найменування</t>
  </si>
  <si>
    <t>Ед изм</t>
  </si>
  <si>
    <t>Кол-во</t>
  </si>
  <si>
    <t>Примечания</t>
  </si>
  <si>
    <t>Цена</t>
  </si>
  <si>
    <t>Сумма</t>
  </si>
  <si>
    <t>Отопление</t>
  </si>
  <si>
    <t>м/п</t>
  </si>
  <si>
    <t>Труба полипропиленовая, армированная стекловолокном PP-FIBER PN 20 32 мм</t>
  </si>
  <si>
    <t>https://santechlike24.com.ua/polipropilenovaya-truba-valtec-pp-fiber-pn-20-32-mm</t>
  </si>
  <si>
    <t>Полипропиленовый фильтр PPR вн.-вн. 32 мм</t>
  </si>
  <si>
    <t>шт</t>
  </si>
  <si>
    <t>https://santechlike24.com.ua/filtr-ppr-vnutrenniy-vnutrenniy-32-mm</t>
  </si>
  <si>
    <t>Фитинг полипропиленовый угольник 90° 32 мм</t>
  </si>
  <si>
    <t>https://santechlike24.com.ua/ugolnik-90-ppr-32-mm</t>
  </si>
  <si>
    <t>Фитинг полипропиленовый муфта 32 мм</t>
  </si>
  <si>
    <t>Фитинг полипропиленовый тройник 20 мм</t>
  </si>
  <si>
    <t>Фитинг полипропиленовый тройник 32 мм</t>
  </si>
  <si>
    <t>Фитинг полипропиленовый тройник переходной 32-20-32 мм</t>
  </si>
  <si>
    <t>Комплект подключения радиатора терморегулировочный угловой</t>
  </si>
  <si>
    <t>компл</t>
  </si>
  <si>
    <t>https://smarterm.com.ua/komplekt-kraniv-radiatornykh-kutovyi-1-2-tervix-z-termoholovkoiu-termostatychnyi-radiator-set-2-371212/?gad_source=1&amp;gad_campaignid=23716848880&amp;gbraid=0AAAAA-mUan8oIkm76oOim12hsF-HAZ8K3&amp;gclid=CjwKCAjw2rrQBhBuEiwAarLWHeJ9eUhzCAydamVWtvK2QDlNi3tLvsJ7XhzaTwoThh8vTalsSj844BoCChIQAvD_BwE</t>
  </si>
  <si>
    <t>Фитинг полипропиленовый кронштейн (клипса) c фиксатором 25 мм</t>
  </si>
  <si>
    <t>https://santehrost.com/katalog/trubi-ta-komplektuyuch/pol-prop-lenov-f-tingi-ppr/kriplennya-dlya-ppr-trubi-25-koer-k0075-pro-kp0090?gclid=CjwKCAjw2rrQBhBuEiwAarLWHVrwGOM7EoiBlTFX8kqusjy5dHY1xl6NPtXtf-CU8VIQWgwmSojn3xoCDewQAvD_BwE&amp;gad_source=1</t>
  </si>
  <si>
    <t>Каучуковая теплоизоляция для труб с вн. Ø 35 мм и толщиной изоляции 19 мм</t>
  </si>
  <si>
    <t>https://optizol.com.ua/p1440745617-kauchukovaya-teploizolyatsiya-dlya.html?source=merchant_center&amp;utm_source=google&amp;utm_medium=cpc&amp;utm_campaign=20292237537&amp;utm_content=663210154942&amp;utm_term=&amp;utm_position=&amp;utm_device=c&amp;utm_placement=&amp;utm_target=&amp;gad_source=1&amp;gad_campaignid=20292237537&amp;gbraid=0AAAAAoZEflQ-GH1DCLFqnbYzLyS_4HzBn&amp;gclid=CjwKCAjw2rrQBhBuEiwAarLWHf1mLNqKPkfuqmBpT7r2MD04hZNWSOGIDJ7_4g6kbKOQ1j8KANCLJBoCnE8QAvD_BwE</t>
  </si>
  <si>
    <t>Полиэтиленовая теплоизоляция для труб с вн. Ø 28 мм и толщиной изоляции 6 мм</t>
  </si>
  <si>
    <t>https://optizol.com.ua/p1444739020-polietilenovaya-teploizolyatsiya-dlya.html?source=merchant_center&amp;utm_source=google&amp;utm_medium=cpc&amp;utm_campaign=21616240957&amp;utm_content=&amp;utm_term=&amp;utm_position=&amp;utm_device=c&amp;utm_placement=&amp;utm_target=&amp;gad_source=1&amp;gad_campaignid=21616242865&amp;gbraid=0AAAAAoZEflSzVy0CrpWOft-8bNDb8f7kp&amp;gclid=CjwKCAjw2rrQBhBuEiwAarLWHYDgzl7eJZaVCyAmAK9Pv7f6g5k8Vkk4Gv0Miq9uBQICcqOGq4wWPhoCFh0QAvD_BwE</t>
  </si>
  <si>
    <t>Радиатор биметаллический MIRADO 96 мм 500 мм 4 секции</t>
  </si>
  <si>
    <t>https://modernsys.com.ua/uk/bimetallicheskiy-radiator-mirado-96-500-4-sekcii-1420125878.html?utm_source=google&amp;utm_medium=cpc&amp;utm_campaign=WP_PMax_Opalyuvalni-Prylady&amp;utm_term=CjwKCAjw2rrQBhBuEiwAarLWHYO4LSWKdA4c4HNlEq_LWTJAAfcEeyVm2bIH10l5WfmtQWUoL92iYhoCynIQAvD_BwE&amp;gad_source=1&amp;gad_campaignid=22197840947&amp;gbraid=0AAAAADGM9HlgYWR_XNYXyLPTNNiBEwcC7&amp;gclid=CjwKCAjw2rrQBhBuEiwAarLWHYO4LSWKdA4c4HNlEq_LWTJAAfcEeyVm2bIH10l5WfmtQWUoL92iYhoCynIQAvD_BwE</t>
  </si>
  <si>
    <t>Радиатор биметаллический MIRADO 96 мм 500 мм 5 секций</t>
  </si>
  <si>
    <t>https://modernsys.com.ua/uk/bimetallicheskiy-radiator-mirado-96-500-5-sekciy-1420126084.html</t>
  </si>
  <si>
    <t>Радиатор биметаллический MIRADO 96 мм 500 мм 6 секций</t>
  </si>
  <si>
    <t>https://modernsys.com.ua/uk/bimetallicheskiy-radiator-mirado-96-500-6sekciy-1420126128.html</t>
  </si>
  <si>
    <t>Радиатор биметаллический MIRADO 96 мм 500 мм 7 секций</t>
  </si>
  <si>
    <t>https://modernsys.com.ua/uk/bimetallicheskiy-radiator-mirado-96-500-7-sekciy-1420126136.html</t>
  </si>
  <si>
    <t>Радиатор биметаллический MIRADO 96 мм 500 мм 9 секций</t>
  </si>
  <si>
    <t>Радиатор биметаллический MIRADO 96 мм 500 мм 11 секций</t>
  </si>
  <si>
    <t>Расширительный бак 80л</t>
  </si>
  <si>
    <t>https://modernsys.com.ua/uk/bak-rasshiritelnyy-protank-pt-80-v-10-bar-vertikalnyy-ru.html</t>
  </si>
  <si>
    <t>ВТА-4 (баки акумуляційні) на 1000 л</t>
  </si>
  <si>
    <t>https://teplobak.com.ua/catalog/vta/tank-vta-4/</t>
  </si>
  <si>
    <t>Електричний котел Protherm Скат 24KE/14 (6 + 6 + 6 + 6 кВт)</t>
  </si>
  <si>
    <t>https://in-ua.com/ua/products/protherm-24-k-skat?variant=16714&amp;gad_source=1&amp;gad_campaignid=22173285285&amp;gbraid=0aaaaapb-br1mhck1jdiszuwszwtx6vppb&amp;gclid=cjwkcajw2rrqbhbueiwaarlwhz1hznfwwo3nkpjftodjyda1kllapvilz2ozhqwg__uw1g9g0lutmxocmeqqavd_bwe</t>
  </si>
  <si>
    <t>Grundfos ALPHA2 32-40 230В PN10 180мм 99411207</t>
  </si>
  <si>
    <t>https://vik-21.com.ua/catalog/tsirkulyatsionnye_nasosy_grundfos_alpha2/tsirkulyatsionnyy_nasos_grundfos_alpha2_32_40_180/?srsltid=AfmBOooB1gJXV6_KYB-JUEFgT14lrjmSKgx9cljR4cb_jqGcbW5jbLzF</t>
  </si>
  <si>
    <t>Насос Grundfos ALPHA2 32-60 180</t>
  </si>
  <si>
    <t>https://bt-partner.com.ua/nasos-grundfos-alpha2-32-60-180.html?gad_source=1&amp;gad_campaignid=11707516704&amp;gbraid=0AAAAABxcaXVS7RfEJQBH9wDl-dhC6gfaw&amp;gclid=EAIaIQobChMIz8KCvb7KlAMVkZeDBx0VxSFVEAQYASABEgJdMvD_BwE</t>
  </si>
  <si>
    <t>Grundfos ALPHA2 25-60 180 для контура теплых полов</t>
  </si>
  <si>
    <t>https://vik-21.com.ua/catalog/tsirkulyatsionnye_nasosy_grundfos_alpha2/tsirkulyatsionnyy_nasos_grundfos_alpha2_25_60_180_grundfos/?gad_source=1&amp;gad_campaignid=20968041014&amp;gbraid=0AAAAAB-TvOis5DFEQFP76WzMBPUPlt_YA&amp;gclid=Cj0KCQjw_b_QBhCSARIsAP6hR4dIvuMWQs2SNr-8xUID-BhtEcrNkyysHWn_TXqTl0M5Wfi0Y01KilQaAtnnEALw_wcB</t>
  </si>
  <si>
    <t xml:space="preserve">Термозмішувальний клапан HERZ TEPLOMIX DN32 1776614 для твердопаливних котлів </t>
  </si>
  <si>
    <t>https://kotelzip.com.ua/p219528816-termosmesitelnyj-klapan-herz.html?source=merchant_center&amp;gad_source=1&amp;gad_campaignid=21743986055&amp;gbraid=0AAAAA9pet1R1S_3OKE6dvrOtrlnypY0bN&amp;gclid=EAIaIQobChMIpNzetrvKlAMVj0eRBR1qySiBEAQYAiABEgIbjfD_BwE</t>
  </si>
  <si>
    <t>Расходомер для коллектора теплого пола</t>
  </si>
  <si>
    <t>https://prom.ua/ua/p613670252-rashodomer-gross-dlya.html?utm_source=google_product&amp;utm_medium=cpc&amp;utm_content=pla&amp;utm_campaign=KT_cpc_1_5297199152&amp;gad_source=1&amp;gad_campaignid=20983226771&amp;gbraid=0AAAAADBxJSVk9QX6iCheicnEZgMaIUuSV&amp;gclid=EAIaIQobChMI7obRqLfKlAMVibODBx3R7g6HEAQYAyABEgKFv_D_BwE</t>
  </si>
  <si>
    <t>Коллектор Koer KR.1122-4 1x1 4 выхода</t>
  </si>
  <si>
    <t>https://santehbaza.net.ua/p2746170746-kollektor-koer-kr1122.html?source=merchant_center&amp;gad_source=1&amp;gad_campaignid=23311339847&amp;gbraid=0AAAAA9YF5Fv6B4J3UfmghDWKDX0kOSD4A&amp;gclid=Cj0KCQjw_b_QBhCSARIsAP6hR4eOalujQJJGIojaAzj90ospArazwTA_kg467jU0vfE3sgzPqyyet40aAr6WEALw_wcB</t>
  </si>
  <si>
    <t xml:space="preserve">Балансировочный вентиль HERZ STROMAX R 11/4 DN 32 </t>
  </si>
  <si>
    <t>https://klondajk.com.ua/p952990947-balansirovochnyj-ventil-herz.html?source=merchant_center&amp;utm_source=google&amp;utm_medium=cpc&amp;utm_campaign=pmax&amp;utm_term=EAIaIQobChMI38y_tcDKlAMVC4yDBx3-mw1XEAQYASABEgKiqPD_BwE&amp;gad_source=1&amp;gad_campaignid=20291689601&amp;gbraid=0AAAAACferyd3to4qygmzuxllK1iLS9Kyq&amp;gclid=EAIaIQobChMI38y_tcDKlAMVC4yDBx3-mw1XEAQYASABEgKiqPD_BwE</t>
  </si>
  <si>
    <t xml:space="preserve">Трехходовый распределительный клапан Herz Calis DN32 1776141 + головка 20-50С° </t>
  </si>
  <si>
    <t>https://kotelzip.com.ua/p374179301-trehhodovyj-raspredelitelnyj-klapan.html</t>
  </si>
  <si>
    <t>Повітровідвідник автоматичний з клапаном Roho R1302-050N - 1/2" Н (нікель) (RO0140)</t>
  </si>
  <si>
    <t>https://rizba.com.ua/povitrovidvidnyk-avtomatychnyi-z-klapanom-roho-r1302050n--12-n-nikel-ro0140?gclid=EAIaIQobChMIm-uI47zKlAMVz6WDBx1svw6pEAQYAyABEgJALPD_BwE</t>
  </si>
  <si>
    <t>Контролер Tech Controllers EU-I-2 Plus (WG.14.0164)</t>
  </si>
  <si>
    <t>Водоснабжение</t>
  </si>
  <si>
    <t>Фитинг полипропиленовый угольник 90° 20 мм</t>
  </si>
  <si>
    <t>Полипропиленовый фильтр PPR вн.-вн. 20 мм</t>
  </si>
  <si>
    <t>Вентиль полипропиленовый прямоточный 20 мм</t>
  </si>
  <si>
    <t>Расширительный бак 20л</t>
  </si>
  <si>
    <t>https://prom.ua/p1240359220-rasshiritelnyj-bak-dlya.html</t>
  </si>
  <si>
    <t>Обратный клапан полипропиленовый 20 мм</t>
  </si>
  <si>
    <t>https://prom.ua/p1424254242-klapan-obratnyj-ppr.html?utm_source=google_pmax&amp;utm_medium=cpc&amp;utm_content=pmax&amp;utm_campaign=Pmax_cpa_1_50_stroitelstvo_5309924870&amp;gad_source=1&amp;gad_campaignid=21023613982&amp;gbraid=0AAAAADBxJSXtN4W3I4iSfxoPScsUOglEi&amp;gclid=CjwKCAjw2rrQBhBuEiwAarLWHeWTdW7Rt6ZLyve7Zyuft6ANij25tWfe2E2Z_Hora5Xyx24B2Ts8VxoC-LkQAvD_BwE</t>
  </si>
  <si>
    <t>Бойлер електричний Drazice OKCE 100</t>
  </si>
  <si>
    <t>https://drazice.co.ua/ua/boyler-elektricheskiy-drazice-okce-100/?gad_source=1&amp;gad_campaignid=19039819367&amp;gbraid=0AAAAAouklt5g5thzaNI6sVokaiHlqWWaJ&amp;gclid=EAIaIQobChMI8o-ilLnKlAMVmKWDBx2FSDPiEAQYASABEgLaHPD_BwE</t>
  </si>
  <si>
    <t>Полиэтиленовая трубная теплоизоляция вн. Ø 22 мм и толщиной изоляции 13мм</t>
  </si>
  <si>
    <t>https://rulon.org/ru/products/kauchukova-teploizolyatsiya-dlya-trub-z-vn-d-22-mm-i-tovschinoyu-izolyatsii-9-mm-ode-r-flex-pipe-std-trubka-9h22-mm?utm_source=google&amp;utm_medium=cpc&amp;utm_campaign=22317630199&amp;utm_content=&amp;utm_term=&amp;utm_position=&amp;utm_device=c&amp;utm_placement=&amp;utm_target=&amp;gad_source=1&amp;gad_campaignid=22317631561&amp;gbraid=0AAAAAqEZzet6sK5OuRHfezTABaytSu7xw&amp;gclid=CjwKCAjw2rrQBhBuEiwAarLWHcbsaguSm_wFBMZdxLikQg90yYULItcxbRj2AEHddcp03U_rd0f_UhoCD88QAvD_BwE</t>
  </si>
  <si>
    <t>Коллектор Icma 3/4" 3 выхода №227</t>
  </si>
  <si>
    <t>https://icma.com.ua/ru/kollektory-zaporno-reguliruyushchie/kollektor-3-4kh3-rezba-1-2-icma-227-1/</t>
  </si>
  <si>
    <t>Комплект пробок  PPR длинных нар 1/2" (красная+синяя)</t>
  </si>
  <si>
    <t>https://sanhub.ua/zahlushka-probka-dlynnaia-thermo-alliance-ppr-1-2-dsd201/p661241/?utm_source=google&amp;utm_medium=cpc&amp;utm_campaign=PMax:_eight_(1000-10000)_&amp;gad_source=1&amp;gad_campaignid=23757957358&amp;gbraid=0AAAAACRBjUcz9Nsa0OWRf9CS7FZzNZvom&amp;gclid=CjwKCAjw2rrQBhBuEiwAarLWHV_JhsiLPab-Zs-bMhWNKXzjKKbiRiodW4NxsU5Lq_5qeWCCARz-4xoCzAMQAvD_BwE#2_rel14&amp;utm_term=</t>
  </si>
  <si>
    <t>Планка полипропиленовая с водорозетками вн 20х1/2"</t>
  </si>
  <si>
    <t>Список материалов на листе "Обвязка насосной станции"</t>
  </si>
  <si>
    <t>Обвязка насосной станции</t>
  </si>
  <si>
    <t>Канализационные внутренние</t>
  </si>
  <si>
    <t>Тройник 110х50х45</t>
  </si>
  <si>
    <t>https://hot-point.com.ua/ru/trojnik-bezshumnij-valrom-1105045m</t>
  </si>
  <si>
    <t>Колено канализационное110х30(45)</t>
  </si>
  <si>
    <t>Valrom или АSG</t>
  </si>
  <si>
    <t>Колено канализационное110х67</t>
  </si>
  <si>
    <t>Труба канализационная 110х1000</t>
  </si>
  <si>
    <t>Труба канализационная 110х2000</t>
  </si>
  <si>
    <t>Труба канализационная 50х1000</t>
  </si>
  <si>
    <t>Труба канализационная 50х2000</t>
  </si>
  <si>
    <t>Колено 50х45</t>
  </si>
  <si>
    <t>Тройник 50х50 45</t>
  </si>
  <si>
    <t>Колено 50х67</t>
  </si>
  <si>
    <t>Ревизия  110 - 100 ММ</t>
  </si>
  <si>
    <t>Плюс мелочевка неучтенная в списке</t>
  </si>
  <si>
    <t>ВІДОМІСТЬ ОБСЯГІВ РОБІТ (ВОР / ВОГ)</t>
  </si>
  <si>
    <t>Система опалення, теплих підлог, ГВП та насосної станції</t>
  </si>
  <si>
    <t>Об’єкт: приватний будинок</t>
  </si>
  <si>
    <t>Система: електрокотел 24 кВт + твердопаливний котел + теплоакумулятор 1000 л + теплі підлоги + радіаторне опалення + ГВП + насосна станція.</t>
  </si>
  <si>
    <t>1. КОТЕЛЬНЯ</t>
  </si>
  <si>
    <t>№</t>
  </si>
  <si>
    <t>Найменування робіт</t>
  </si>
  <si>
    <t>Од. вим.</t>
  </si>
  <si>
    <t>Кількість</t>
  </si>
  <si>
    <t>Монтаж електрокотла 24 кВт</t>
  </si>
  <si>
    <t>Монтаж теплоакумулятора 1000 л</t>
  </si>
  <si>
    <t>Монтаж електричного бойлера 100 л</t>
  </si>
  <si>
    <t>Монтаж насосної групи котлового контуру</t>
  </si>
  <si>
    <t>Монтаж насосно-змішувального вузла теплої підлоги</t>
  </si>
  <si>
    <t>Монтаж циркуляційних насосів</t>
  </si>
  <si>
    <t>Монтаж груп безпеки</t>
  </si>
  <si>
    <t>Монтаж розширювального бака опалення</t>
  </si>
  <si>
    <t>Монтаж запірної арматури котельні</t>
  </si>
  <si>
    <t>Монтаж фільтрів грубого очищення</t>
  </si>
  <si>
    <t>Монтаж автоматичних повітровідвідників</t>
  </si>
  <si>
    <t>Монтаж зливних кранів</t>
  </si>
  <si>
    <t>Монтаж термометрів / манометрів</t>
  </si>
  <si>
    <t>Обв’язка котельні трубопроводами</t>
  </si>
  <si>
    <t>2. СИСТЕМА РАДІАТОРНОГО ОПАЛЕННЯ</t>
  </si>
  <si>
    <t>Магістралі</t>
  </si>
  <si>
    <t>Монтаж магістралі Ø32 PPR PN20 SDR6</t>
  </si>
  <si>
    <t>м.п.</t>
  </si>
  <si>
    <t>Монтаж магістралі Ø25 PPR PN20 SDR6</t>
  </si>
  <si>
    <t>Монтаж теплоізоляції труб</t>
  </si>
  <si>
    <t>Радіатори</t>
  </si>
  <si>
    <t>Монтаж біметалличних радіаторів</t>
  </si>
  <si>
    <t>Монтаж термостатичних клапанів</t>
  </si>
  <si>
    <t>Монтаж зворотних клапанів / відсічних кранів</t>
  </si>
  <si>
    <t>Монтаж кронштейнів радіаторів</t>
  </si>
  <si>
    <t>Підключення радіаторів</t>
  </si>
  <si>
    <t>3. СИСТЕМА ТЕПЛОЇ ПІДЛОГИ</t>
  </si>
  <si>
    <t>Монтаж колектора теплої підлоги на 7 контурів</t>
  </si>
  <si>
    <t>Монтаж витратомірів</t>
  </si>
  <si>
    <t>Монтаж сервоклапанів</t>
  </si>
  <si>
    <t>Монтаж труби PEX Ø16</t>
  </si>
  <si>
    <t>Опресування системи теплої підлоги</t>
  </si>
  <si>
    <t>4. СИСТЕМА ГВП</t>
  </si>
  <si>
    <t>Монтаж електробойлера 100 л</t>
  </si>
  <si>
    <t>Монтаж труб ГВП</t>
  </si>
  <si>
    <t>Монтаж труб ХВП</t>
  </si>
  <si>
    <t>Монтаж рециркуляції ГВП</t>
  </si>
  <si>
    <t>Монтаж циркуляційного насоса ГВП</t>
  </si>
  <si>
    <t>Монтаж запірної арматури</t>
  </si>
  <si>
    <t>Монтаж групи безпеки бойлера</t>
  </si>
  <si>
    <t>5. НАСОСНА СТАНЦІЯ ТА ВОДОПОСТАЧАННЯ</t>
  </si>
  <si>
    <t>Монтаж насосної станції Pedrollo HF FutureJetm 2CX/24-CL</t>
  </si>
  <si>
    <t>Монтаж самопромивного фільтра</t>
  </si>
  <si>
    <t>Монтаж фільтра обеззалізнення Big Blue 20</t>
  </si>
  <si>
    <t>Монтаж фільтра пом’якшення Big Blue 20</t>
  </si>
  <si>
    <t>Монтаж гідроакумулятора</t>
  </si>
  <si>
    <t>Монтаж колектора водопостачання</t>
  </si>
  <si>
    <t>Монтаж манометрів</t>
  </si>
  <si>
    <t>Опресування системи водопостачання</t>
  </si>
  <si>
    <t>6. АВТОМАТИКА ТА ЕЛЕКТРИКА</t>
  </si>
  <si>
    <t>Підключення електрокотла 24 кВт</t>
  </si>
  <si>
    <t>Підключення насосів</t>
  </si>
  <si>
    <t>Монтаж кімнатного термостата</t>
  </si>
  <si>
    <t>Монтаж автоматики теплої підлоги</t>
  </si>
  <si>
    <t>Монтаж датчиків температури</t>
  </si>
  <si>
    <t>Монтаж електроживлення котельні</t>
  </si>
  <si>
    <t>7. ПУСКОНАЛАГОДЖУВАЛЬНІ РОБОТИ</t>
  </si>
  <si>
    <t>Заповнення системи теплоносієм</t>
  </si>
  <si>
    <t>Опресування системи опалення</t>
  </si>
  <si>
    <t>Балансування контурів теплої підлоги</t>
  </si>
  <si>
    <t>Балансування радіаторної системи</t>
  </si>
  <si>
    <t>Пусконалагодження котельні</t>
  </si>
  <si>
    <t>Налаштування автоматики</t>
  </si>
  <si>
    <t>ПРИМІТКИ</t>
  </si>
  <si>
    <t>1. Кількість трубопроводів уточнюється після фінального трасування.</t>
  </si>
  <si>
    <t>7. Всі різьбові з’єднання виконувати з використанням герметизуючих матеріалів.</t>
  </si>
  <si>
    <t>8. ОРІЄНТОВНА ВАРТІСТЬ МАТЕРІАЛІВ ТА РОБІТ</t>
  </si>
  <si>
    <t>Котельня</t>
  </si>
  <si>
    <t>Матеріали</t>
  </si>
  <si>
    <t>Роботи</t>
  </si>
  <si>
    <t>Електрокотел 24 кВт</t>
  </si>
  <si>
    <t>Теплоакумулятор 1000 л</t>
  </si>
  <si>
    <t>Бойлер електричний 100 л</t>
  </si>
  <si>
    <t>Насоси циркуляційні</t>
  </si>
  <si>
    <t>Групи безпеки</t>
  </si>
  <si>
    <t>Обв’язка котельні</t>
  </si>
  <si>
    <t>Радіаторне опалення</t>
  </si>
  <si>
    <t>Радіатори сталеві</t>
  </si>
  <si>
    <t>Трубопроводи та фітинги</t>
  </si>
  <si>
    <t>Арматура</t>
  </si>
  <si>
    <t>Теплі підлоги</t>
  </si>
  <si>
    <t>Труба PEX 16 (100 м)</t>
  </si>
  <si>
    <t>Возможно будет ремонт а не замена 2 веток</t>
  </si>
  <si>
    <t>Колектор з витратомірами</t>
  </si>
  <si>
    <t>Только витратомери</t>
  </si>
  <si>
    <t>Насосно-змішувальний вузол</t>
  </si>
  <si>
    <t>Утеплення та комплектуючі</t>
  </si>
  <si>
    <t>Водопостачання та насосна станція</t>
  </si>
  <si>
    <t>Фільтрація Big Blue</t>
  </si>
  <si>
    <t>Трубопроводи та арматура</t>
  </si>
  <si>
    <t>Автоматика та електрика</t>
  </si>
  <si>
    <t>Автоматика котельні</t>
  </si>
  <si>
    <t>Електрощит та підключення</t>
  </si>
  <si>
    <t>К существующему</t>
  </si>
  <si>
    <t>ЗАГАЛЬНА ОРІЄНТОВНА ВАРТІСТЬ ПРОЄКТУ</t>
  </si>
  <si>
    <t>Розділ</t>
  </si>
  <si>
    <t>Водопостачання</t>
  </si>
  <si>
    <t>Автоматика</t>
  </si>
  <si>
    <t>ПІДСУМОК</t>
  </si>
  <si>
    <t>Матеріали:</t>
  </si>
  <si>
    <t>Роботи:</t>
  </si>
  <si>
    <t>С учетом монтажа системы водоснабжения</t>
  </si>
  <si>
    <t>Без просчета канализации и ремонта двух веток теплого пола</t>
  </si>
  <si>
    <t>Датчики</t>
  </si>
  <si>
    <t>Рекомендована гідравлічна схема</t>
  </si>
  <si>
    <r>
      <t xml:space="preserve">Для системи робимо </t>
    </r>
    <r>
      <rPr>
        <b/>
        <sz val="11"/>
        <color theme="1"/>
        <rFont val="Calibri"/>
        <family val="2"/>
        <charset val="1"/>
      </rPr>
      <t>два радіаторних контури окремими зонами</t>
    </r>
    <r>
      <rPr>
        <sz val="11"/>
        <color theme="1"/>
        <rFont val="Calibri"/>
        <family val="2"/>
        <charset val="1"/>
      </rPr>
      <t>:</t>
    </r>
  </si>
  <si>
    <t>Вихідні дані</t>
  </si>
  <si>
    <t>Уточнюємо площі:</t>
  </si>
  <si>
    <t>На теплоакумулятор:</t>
  </si>
  <si>
    <t>Саме по них автоматика визначатиме:</t>
  </si>
  <si>
    <t>Контур №1</t>
  </si>
  <si>
    <t>Теплоакумулятор: 1000 л</t>
  </si>
  <si>
    <t>1 поверх — 64 м² (тепла підлога)</t>
  </si>
  <si>
    <t>верх 100 мм від кришки;</t>
  </si>
  <si>
    <t>чи заряджений буфер;</t>
  </si>
  <si>
    <t>Цоколь.</t>
  </si>
  <si>
    <t>Котел: 24 кВт</t>
  </si>
  <si>
    <t>2 поверх — 84 м² (радіатори)</t>
  </si>
  <si>
    <t>середина;</t>
  </si>
  <si>
    <t>чи потрібно вмикати електрокотел;</t>
  </si>
  <si>
    <t>Окремий насос.</t>
  </si>
  <si>
    <t>Початкова температура ТА: 20°C (холодний)</t>
  </si>
  <si>
    <t>Цоколь — 80 м² (радіатори)</t>
  </si>
  <si>
    <t>низ 100 мм від дна.</t>
  </si>
  <si>
    <t>чи вистачить тепла до початку нічного тарифу.</t>
  </si>
  <si>
    <t>Окремий кімнатний термостат.</t>
  </si>
  <si>
    <t>Робоча температура зарядки: 80°C</t>
  </si>
  <si>
    <t>Разом:</t>
  </si>
  <si>
    <t>Всього 3 датчики.</t>
  </si>
  <si>
    <t>Контур №2</t>
  </si>
  <si>
    <t>Об'єм теплоносія: приблизно 1000 кг води</t>
  </si>
  <si>
    <t>228 м² опалювальної площі.</t>
  </si>
  <si>
    <t>На бойлер:</t>
  </si>
  <si>
    <t>Другий поверх.</t>
  </si>
  <si>
    <t>Необхідна теплова енергія:</t>
  </si>
  <si>
    <t>Орієнтовні тепловтрати будинку</t>
  </si>
  <si>
    <t>штатний датчик бойлера.</t>
  </si>
  <si>
    <t>Q=m⋅c⋅ΔTQ = m \cdot c \cdot \Delta TQ=m⋅c⋅ΔT</t>
  </si>
  <si>
    <t>Для стін:</t>
  </si>
  <si>
    <t>На опалення:</t>
  </si>
  <si>
    <t>де:</t>
  </si>
  <si>
    <t>газобетон 400 мм;</t>
  </si>
  <si>
    <t>датчик подачі ТП;</t>
  </si>
  <si>
    <t>Це дозволить не гріти цоколь, коли він не використовується, і економити 15–25% електроенергії за сезон.</t>
  </si>
  <si>
    <t>m = 1000 кг</t>
  </si>
  <si>
    <t>мінвата 100 мм;</t>
  </si>
  <si>
    <t>датчик подачі радіаторів;</t>
  </si>
  <si>
    <t>c = 4.187 кДж/(кг·°C)</t>
  </si>
  <si>
    <t>це вже рівень енергоефективного будинку.</t>
  </si>
  <si>
    <t>зовнішній датчик температури.</t>
  </si>
  <si>
    <t>ΔT = 80 - 20 = 60°C</t>
  </si>
  <si>
    <t>Без точних даних по вікнах та перекриттю можна прийняти:</t>
  </si>
  <si>
    <t>Розширювальні баки</t>
  </si>
  <si>
    <t>Отримуємо:</t>
  </si>
  <si>
    <t>Температура зовні</t>
  </si>
  <si>
    <t>Насоси</t>
  </si>
  <si>
    <t>Опалення</t>
  </si>
  <si>
    <t>≈ 251 220 кДж</t>
  </si>
  <si>
    <t>+5°C</t>
  </si>
  <si>
    <t>Насос №1</t>
  </si>
  <si>
    <t>мембранний бак 80–100 л.</t>
  </si>
  <si>
    <t>або</t>
  </si>
  <si>
    <t>0°C</t>
  </si>
  <si>
    <t>Зарядка теплоакумулятора від електрокотла.</t>
  </si>
  <si>
    <t>Орієнтовний об'єм теплоносія:</t>
  </si>
  <si>
    <t>≈ 69,8 кВт·год</t>
  </si>
  <si>
    <t>-10°C</t>
  </si>
  <si>
    <t>Можна використати вбудований насос котла.</t>
  </si>
  <si>
    <t>ТА 1000 л;</t>
  </si>
  <si>
    <t>Час зарядки від 20°C до 80°C</t>
  </si>
  <si>
    <t>-20°C</t>
  </si>
  <si>
    <t>Насос №2</t>
  </si>
  <si>
    <t>бойлер ≈ 15 л контуру;</t>
  </si>
  <si>
    <t>t=69.824t = \frac{69.8}{24}t=2469.8​</t>
  </si>
  <si>
    <t>Для України це досить реалістичні цифри.</t>
  </si>
  <si>
    <t>Радіатори другого поверху.</t>
  </si>
  <si>
    <t>тепла підлога ≈ 55–60 л;</t>
  </si>
  <si>
    <t>≈ 2,9 години</t>
  </si>
  <si>
    <t>Ваш теплоакумулятор 1000 л</t>
  </si>
  <si>
    <t>Grundfos ALPHA2 25-60 180</t>
  </si>
  <si>
    <t>радіатори ≈ 70–90 л;</t>
  </si>
  <si>
    <t>Але це ідеальний випадок.</t>
  </si>
  <si>
    <t>Корисний запас тепла між:</t>
  </si>
  <si>
    <t>Насос №3</t>
  </si>
  <si>
    <t>магістралі ≈ 40–60 л.</t>
  </si>
  <si>
    <t>З урахуванням:</t>
  </si>
  <si>
    <t>зарядкою до 80°C;</t>
  </si>
  <si>
    <t>Радіатори цоколя.</t>
  </si>
  <si>
    <t>Разом понад 1200 л теплоносія.</t>
  </si>
  <si>
    <t>втрат у трубах;</t>
  </si>
  <si>
    <t>розрядкою до 40°C</t>
  </si>
  <si>
    <t>Тому бак 80 л — мінімум, 100 л — оптимально.</t>
  </si>
  <si>
    <t>втрат теплоакумулятора;</t>
  </si>
  <si>
    <t>становить приблизно:</t>
  </si>
  <si>
    <t>Насос №4</t>
  </si>
  <si>
    <t>ГВП</t>
  </si>
  <si>
    <t>циклів роботи автоматики;</t>
  </si>
  <si>
    <t>≈ 46,5 кВт·год.</t>
  </si>
  <si>
    <t>Орієнтовне навантаження</t>
  </si>
  <si>
    <t>Змішувальний вузол теплої підлоги.</t>
  </si>
  <si>
    <t>розширювальний бак ГВП 12–18 л.</t>
  </si>
  <si>
    <t>роботи насосів;</t>
  </si>
  <si>
    <t>Скільки протримається теплоакумулятор</t>
  </si>
  <si>
    <t>3–4 кВт</t>
  </si>
  <si>
    <t>реально:</t>
  </si>
  <si>
    <t>При 0°C</t>
  </si>
  <si>
    <t>4–5 кВт</t>
  </si>
  <si>
    <t>Wilo Yonos PICO 25/1-6</t>
  </si>
  <si>
    <t>3,2–3,5 години.</t>
  </si>
  <si>
    <t>Якщо будинок споживає 5 кВт:</t>
  </si>
  <si>
    <t>6–8 кВт</t>
  </si>
  <si>
    <t>Більш реалістичний сценарій</t>
  </si>
  <si>
    <t>t=46.55t=\frac{46.5}{5}t=546.5​</t>
  </si>
  <si>
    <t>9–11 кВт</t>
  </si>
  <si>
    <t>Теплоакумулятор рідко охолоне до 20°C.</t>
  </si>
  <si>
    <t>≈ 9,3 години</t>
  </si>
  <si>
    <t>Припустимо:</t>
  </si>
  <si>
    <t>При -10°C</t>
  </si>
  <si>
    <t>Клапани</t>
  </si>
  <si>
    <t>Логіка роботи</t>
  </si>
  <si>
    <t>до 23:00 верх ТА 45°C;</t>
  </si>
  <si>
    <t>Якщо потрібно 7 кВт:</t>
  </si>
  <si>
    <t>Для теплої підлоги рекомендую:</t>
  </si>
  <si>
    <t>Ніч (23:00–07:00)</t>
  </si>
  <si>
    <t>Постійна температура ГВП не потрібна.</t>
  </si>
  <si>
    <t>середина 40°C;</t>
  </si>
  <si>
    <t>t=46.57t=\frac{46.5}{7}t=746.5​</t>
  </si>
  <si>
    <t>триходовий змішувальний клапан DN25;</t>
  </si>
  <si>
    <t>1. Вмикається електрокотел.</t>
  </si>
  <si>
    <t>Це рішення для системи з нічним тарифом.</t>
  </si>
  <si>
    <t>низ 35°C;</t>
  </si>
  <si>
    <t>≈ 6,6 години</t>
  </si>
  <si>
    <t>сервопривід 230 В.</t>
  </si>
  <si>
    <t>2. Нагріває верх буфера до 80–85 °С.</t>
  </si>
  <si>
    <t>Налаштування:</t>
  </si>
  <si>
    <t>Середня температура ≈ 40°C.</t>
  </si>
  <si>
    <t>При -20°C</t>
  </si>
  <si>
    <t>Наприклад:</t>
  </si>
  <si>
    <t>3. Нагріває бойлер.</t>
  </si>
  <si>
    <t>нагрів бойлера тільки вночі;</t>
  </si>
  <si>
    <t>Тоді потрібно нагріти:</t>
  </si>
  <si>
    <t>Якщо потрібно 10 кВт:</t>
  </si>
  <si>
    <t>ESBE VRG131 DN25</t>
  </si>
  <si>
    <t>4. Заряджає теплоакумулятор.</t>
  </si>
  <si>
    <t>денний догрів тільки при падінні температури нижче 40–45 °С.</t>
  </si>
  <si>
    <t>40 → 80°C</t>
  </si>
  <si>
    <t>t=46.510t=\frac{46.5}{10}t=1046.5​</t>
  </si>
  <si>
    <t>ESBE ARA661</t>
  </si>
  <si>
    <t>День</t>
  </si>
  <si>
    <t>Таким чином електрокотел майже не працюватиме вдень.</t>
  </si>
  <si>
    <t>ΔT = 40°C</t>
  </si>
  <si>
    <t>≈ 4,7 години</t>
  </si>
  <si>
    <t>Це дозволить працювати по погодозалежній кривій.</t>
  </si>
  <si>
    <t>1. Котел вимкнений.</t>
  </si>
  <si>
    <t>Потрібна енергія:</t>
  </si>
  <si>
    <t>Але є важливий нюанс</t>
  </si>
  <si>
    <t>2. Будинок працює від буфера.</t>
  </si>
  <si>
    <t>≈ 46,5 кВт·год</t>
  </si>
  <si>
    <t>Ці розрахунки виконані для діапазону:</t>
  </si>
  <si>
    <t>3. Контролер керує температурою теплої підлоги через сервопривід.</t>
  </si>
  <si>
    <t>Час:</t>
  </si>
  <si>
    <t>80°C → 40°C</t>
  </si>
  <si>
    <t>4. За потреби догріває бойлер.</t>
  </si>
  <si>
    <t>≈ 1,9 години</t>
  </si>
  <si>
    <t>У Вашій системі:</t>
  </si>
  <si>
    <t>Реально:</t>
  </si>
  <si>
    <t>тепла підлога працює при 30–35°C;</t>
  </si>
  <si>
    <t>2,0–2,3 години.</t>
  </si>
  <si>
    <t>радіатори при 45–60°C.</t>
  </si>
  <si>
    <t>Якщо працює опалення під час зарядки</t>
  </si>
  <si>
    <t>Тому реально буфер можна використовувати приблизно до:</t>
  </si>
  <si>
    <t>Взимку частина потужності котла йде на будинок.</t>
  </si>
  <si>
    <t>45–50°C середньої температури.</t>
  </si>
  <si>
    <t>Приклад:</t>
  </si>
  <si>
    <t>Практичний запас буде ближче до:</t>
  </si>
  <si>
    <t>будинок споживає 8 кВт;</t>
  </si>
  <si>
    <t>35–40 кВт·год.</t>
  </si>
  <si>
    <t>котел видає 24 кВт;</t>
  </si>
  <si>
    <t>Що це означає на практиці</t>
  </si>
  <si>
    <t>На зарядку ТА залишається:</t>
  </si>
  <si>
    <t>У міжсезоння:</t>
  </si>
  <si>
    <t>24 - 8 = 16 кВт</t>
  </si>
  <si>
    <t>котел працює лише вночі;</t>
  </si>
  <si>
    <t>Тоді повна зарядка:</t>
  </si>
  <si>
    <t>вдень будинок живиться від буфера.</t>
  </si>
  <si>
    <t>69,8 / 16 ≈ 4,4 години</t>
  </si>
  <si>
    <t>Взимку:</t>
  </si>
  <si>
    <t>котел заряджає ТА вночі;</t>
  </si>
  <si>
    <t>4,5–5 годин.</t>
  </si>
  <si>
    <t>вдень система працює від буфера;</t>
  </si>
  <si>
    <t>Чи вистачить нічного тарифу?</t>
  </si>
  <si>
    <t>у сильні морози можливе коротке денне включення котла.</t>
  </si>
  <si>
    <t>Зазвичай нічний тариф:</t>
  </si>
  <si>
    <t>Чи достатньо 1000 л?</t>
  </si>
  <si>
    <t>23:00–07:00</t>
  </si>
  <si>
    <t>Для Вашого будинку:</t>
  </si>
  <si>
    <t>тобто:</t>
  </si>
  <si>
    <t>228 м²;</t>
  </si>
  <si>
    <t>8 годин.</t>
  </si>
  <si>
    <t>електрокотел 24 кВт;</t>
  </si>
  <si>
    <t>Навіть у мороз:</t>
  </si>
  <si>
    <t>двозонний тариф;</t>
  </si>
  <si>
    <t>зарядка ТА 4–5 годин;</t>
  </si>
  <si>
    <t>1000 л — це хороший компроміс.</t>
  </si>
  <si>
    <t>нагрів бойлера 100 л ще 15–20 хвилин;</t>
  </si>
  <si>
    <t>Якщо б котельня ще проектувалась з нуля, я б для максимальної економії рекомендував 1500 л, але різниця в економії вже не така велика, як різниця у вартості та місці.</t>
  </si>
  <si>
    <t>Ви повністю вкладаєтесь у нічне вікно.</t>
  </si>
  <si>
    <t>Моя оцінка Вашої системи</t>
  </si>
  <si>
    <t>Скільки тепла накопичить ТА 1000 л?</t>
  </si>
  <si>
    <t>Після всіх уточнень я б сказав, що конфігурація:</t>
  </si>
  <si>
    <t>При зарядці до 80°C і розрядці до 40°C:</t>
  </si>
  <si>
    <t>Protherm Скат 24KE/14 24 кВт;</t>
  </si>
  <si>
    <t>ВТА-4 1000 л;</t>
  </si>
  <si>
    <t>Запас тепла:</t>
  </si>
  <si>
    <t>тепла підлога 64 м²;</t>
  </si>
  <si>
    <t>радіатори на 164 м²;</t>
  </si>
  <si>
    <t>Це еквівалентно:</t>
  </si>
  <si>
    <t>хороше утеплення (400 мм газобетон + 100 мм мінвати);</t>
  </si>
  <si>
    <t>4,6 години роботи будинку при навантаженні 10 кВт;</t>
  </si>
  <si>
    <r>
      <t xml:space="preserve">з великою ймовірністю дозволить покривати </t>
    </r>
    <r>
      <rPr>
        <b/>
        <sz val="11"/>
        <color theme="1"/>
        <rFont val="Calibri"/>
        <family val="2"/>
        <charset val="1"/>
      </rPr>
      <t>70–90% сезонного споживання електроенергії нічним тарифом</t>
    </r>
    <r>
      <rPr>
        <sz val="11"/>
        <color theme="1"/>
        <rFont val="Calibri"/>
        <family val="2"/>
        <charset val="1"/>
      </rPr>
      <t>, а в міжсезоння — майже 100%.</t>
    </r>
  </si>
  <si>
    <t>6,6 години при 7 кВт;</t>
  </si>
  <si>
    <t>Це вже дуже хороший результат для електричного опалення без теплового насоса.</t>
  </si>
  <si>
    <t>9,3 години при 5 кВт.</t>
  </si>
  <si>
    <t>Для Вашого будинку (248 м²) у міжсезоння цього часто вистачає майже на добу без включення котла вдень.</t>
  </si>
  <si>
    <t>Контур</t>
  </si>
  <si>
    <t>Довжина</t>
  </si>
  <si>
    <t>№1</t>
  </si>
  <si>
    <t>96 м</t>
  </si>
  <si>
    <t>Сумарна довжина:</t>
  </si>
  <si>
    <t>№2</t>
  </si>
  <si>
    <t>98 м</t>
  </si>
  <si>
    <t>464 м труби.</t>
  </si>
  <si>
    <t>№3</t>
  </si>
  <si>
    <t>76 м</t>
  </si>
  <si>
    <t>Орієнтовна витрата теплоносія по колектору теплої підлоги:</t>
  </si>
  <si>
    <t>№4</t>
  </si>
  <si>
    <t>63 м</t>
  </si>
  <si>
    <t>≈ 14–18 л/хв.</t>
  </si>
  <si>
    <t>№5</t>
  </si>
  <si>
    <t>44 м</t>
  </si>
  <si>
    <t>Тому насос змішувального вузла рекомендовано:</t>
  </si>
  <si>
    <t>№6</t>
  </si>
  <si>
    <t>41 м</t>
  </si>
  <si>
    <t>№7</t>
  </si>
  <si>
    <t>46 м</t>
  </si>
  <si>
    <t>Схема подключения:</t>
  </si>
  <si>
    <t>Насосная станция → кран → самопромывной фильтр → обезжелезивание → умягчение → коллектор → дом</t>
  </si>
  <si>
    <t>BOM (ориентировочно по Украине, май 2026)</t>
  </si>
  <si>
    <t>Позиция</t>
  </si>
  <si>
    <t>Рекомендация</t>
  </si>
  <si>
    <t>Средняя цена</t>
  </si>
  <si>
    <t>Корпус Big Blue 20" 1"</t>
  </si>
  <si>
    <t>Tiger / Aquafilter / Atlas</t>
  </si>
  <si>
    <t>Картридж обезжелезивания BB20</t>
  </si>
  <si>
    <t>Ecosoft / Raifil</t>
  </si>
  <si>
    <t>1200–2500 грн</t>
  </si>
  <si>
    <t>Картридж умягчения BB20</t>
  </si>
  <si>
    <t>умягчающая смола</t>
  </si>
  <si>
    <t>Самопромывной фильтр 1"</t>
  </si>
  <si>
    <t>Atlas Hydra / Koer</t>
  </si>
  <si>
    <t>1000–2500 грн</t>
  </si>
  <si>
    <t>Шаровый кран 1"</t>
  </si>
  <si>
    <t>SD Forte / Koer / Valtec</t>
  </si>
  <si>
    <t>250–700 грн</t>
  </si>
  <si>
    <t>Американка 1"</t>
  </si>
  <si>
    <t>латунь</t>
  </si>
  <si>
    <t>180–350 грн</t>
  </si>
  <si>
    <t>Манометр</t>
  </si>
  <si>
    <t>0–6 bar</t>
  </si>
  <si>
    <t>250–900 грн</t>
  </si>
  <si>
    <t>Реле сухого хода</t>
  </si>
  <si>
    <t>Pedrollo / Italtecnica</t>
  </si>
  <si>
    <t>1800–3000 грн</t>
  </si>
  <si>
    <t>Коллектор 1" на 4 выхода</t>
  </si>
  <si>
    <t>Koer / SD Forte</t>
  </si>
  <si>
    <t>900–2500 грн</t>
  </si>
  <si>
    <t>Труба PPR 32 PN20</t>
  </si>
  <si>
    <t>10 м</t>
  </si>
  <si>
    <t>Kalde / Ekoplastik</t>
  </si>
  <si>
    <t>120–160 грн/м</t>
  </si>
  <si>
    <t>Уголки / муфты / переходы</t>
  </si>
  <si>
    <t>комплект</t>
  </si>
  <si>
    <t>PPR</t>
  </si>
  <si>
    <t>Крепеж труб</t>
  </si>
  <si>
    <t>клипсы</t>
  </si>
  <si>
    <t>200–500 грн</t>
  </si>
  <si>
    <t>Лента ФУМ / пакля / паста</t>
  </si>
  <si>
    <t>—</t>
  </si>
  <si>
    <t>200–400 грн</t>
  </si>
  <si>
    <t>Вибровставка 1"</t>
  </si>
  <si>
    <t>optional</t>
  </si>
  <si>
    <t>500–1200 грн</t>
  </si>
  <si>
    <t>Байпас фильтров</t>
  </si>
  <si>
    <t>1 комплект</t>
  </si>
  <si>
    <t>3 крана + перемычка</t>
  </si>
  <si>
    <t>Рекомендуемые модели</t>
  </si>
  <si>
    <t>Корпуса фильтров</t>
  </si>
  <si>
    <t>Pentek Big Blue 20</t>
  </si>
  <si>
    <t xml:space="preserve">Высокий ресурс и хороший пластик. </t>
  </si>
  <si>
    <t>Самопромывной фильтр</t>
  </si>
  <si>
    <t>Оптимальный</t>
  </si>
  <si>
    <t>Atlas Filtri Hydra</t>
  </si>
  <si>
    <t>Труба</t>
  </si>
  <si>
    <t>Kalde PPR Pipe 32 PN20</t>
  </si>
  <si>
    <t xml:space="preserve">Ориентировочно 125–150 грн/м. </t>
  </si>
  <si>
    <t>Коллектор</t>
  </si>
  <si>
    <t>Koer 1122-4</t>
  </si>
  <si>
    <t xml:space="preserve">Около 1000 грн. </t>
  </si>
  <si>
    <t>Ориентировочная итоговая стоимость</t>
  </si>
  <si>
    <t>Вариант</t>
  </si>
  <si>
    <t>Эконом</t>
  </si>
  <si>
    <t>14 000 – 18 000 грн</t>
  </si>
  <si>
    <t>Нормальный домашний</t>
  </si>
  <si>
    <t>18 000 – 28 000 грн</t>
  </si>
  <si>
    <t>Место</t>
  </si>
  <si>
    <t>Наименование</t>
  </si>
  <si>
    <t>Стоимость</t>
  </si>
  <si>
    <t>Сануз 2 эт</t>
  </si>
  <si>
    <t xml:space="preserve">Акрилова ванна Lexus Karina 150x100 асиметрична права </t>
  </si>
  <si>
    <t>Комплект інсталяції Grohe Rapid SL (38840000) з унітазом Devit Harmony (3801082) та кнопкою Skate Cosmopolitan (38732000)</t>
  </si>
  <si>
    <t>Сануз 1 эт</t>
  </si>
  <si>
    <t>Есть в наличии</t>
  </si>
  <si>
    <t>Код</t>
  </si>
  <si>
    <t>Душевая система Sensea Studio с механическим смесителем черная</t>
  </si>
  <si>
    <t>https://www.leroymerlin.ua/ru/p/dushova-systema-sensea-studio-z-mekhanichnym-zmishuvachem-chorna-12610010?sc_content=35049_r1932v2399</t>
  </si>
  <si>
    <t>К душевой необходим кран?</t>
  </si>
  <si>
    <t>https://www.leroymerlin.ua/ru/p/komplekt-instaliatsii-grohe-rapid-sl-38840000-z-unitazom-devit-harmony-3801082-ta-knopkoiu-skate-cosmopolitan-38732000-12642196?q=grohe%20rapid%20sl</t>
  </si>
  <si>
    <t>Умывальник Kolo Status 60 см (2321600UA)</t>
  </si>
  <si>
    <t>https://www.leroymerlin.ua/ru/p/umyvalnyk-kolo-status-60-sm-2321600ua-12225794?q=12225794</t>
  </si>
  <si>
    <t>Сифон для умывальника Equation хромированный 1 1/4"</t>
  </si>
  <si>
    <t>https://www.leroymerlin.ua/ru/p/syfon-dlia-umyvalnyka-equation-khromovanyi-1-1-4-12032762</t>
  </si>
  <si>
    <t>Смеситель для умывальника Ferro Talassa (BAL2)</t>
  </si>
  <si>
    <t>https://www.leroymerlin.ua/ru/p/zmishuvach-dlia-umyvalnyka-ferro-talassa-bal2-12647292?q=12647292</t>
  </si>
  <si>
    <t>Полотенцесушитель Gloss &amp; Reiter Трапеция 600х500 мм левый</t>
  </si>
  <si>
    <t>https://www.leroymerlin.ua/ru/p/susharka-dlia-rushnykiv-gloss-reiter-trapetsiia-600kh500-mm-liva-12235433?q=12235433</t>
  </si>
  <si>
    <t>Сифон для ванны полуавтомат SoloPlast Р0210 D70</t>
  </si>
  <si>
    <t>https://www.leroymerlin.ua/ru/p/syfon-dlia-vanny-napivavtomat-soloplast-r0210-d70-12289354</t>
  </si>
  <si>
    <t>Душевая система со смесителем и термостатом Sensea Easy черная</t>
  </si>
  <si>
    <t>https://www.leroymerlin.ua/ru/p/dushova-systema-zi-zmishuvachem-ta-termostatom-sensea-easy-chorna-12573904?q=12573904</t>
  </si>
  <si>
    <t>Душевая кабина Wellneo Ferra 90х90 см без поддона, тонированное стекло (17832122)</t>
  </si>
  <si>
    <t>https://www.leroymerlin.ua/ru/p/dushova-kabina-wellneo-ferra-90kh90-sm-bez-piddonu-tonovane-sklo-17832122-12438083</t>
  </si>
  <si>
    <t>Трап для душа Borden 60 см ØS50 черный матовый (COOL.6.60.SYH)</t>
  </si>
  <si>
    <t>https://www.leroymerlin.ua/ru/p/trap-dlia-dushu-borden-60-sm-s50-chornyi-matovyi-cool660syh-12491920?q=12491920</t>
  </si>
  <si>
    <t>8 мешков</t>
  </si>
  <si>
    <t>Самовыравнивающаяся гипсоцементная смесь Ceresit ровный пол 25 кг</t>
  </si>
  <si>
    <t>https://www.leroymerlin.ua/ru/p/samovyrivniuvalna-gipsotsementna-sumish-ceresit-rivna-pidloga-25-kg-12401494?q=%D1%81%D0%B0%D0%BC%D0%BE%D0%B2%D1%8B%D1%80%D0%B0%D0%B2%D0%BD%D0%B8%D0%B2</t>
  </si>
  <si>
    <t>Краны маевского</t>
  </si>
  <si>
    <r>
      <t xml:space="preserve">Шаг крепления хомутов на горизонтальной магистрали под потолком для диаметра 20–25 мм должен составлять </t>
    </r>
    <r>
      <rPr>
        <b/>
        <sz val="11"/>
        <color theme="1"/>
        <rFont val="Calibri"/>
        <family val="2"/>
        <charset val="1"/>
      </rPr>
      <t>не более 80–100 см</t>
    </r>
    <r>
      <rPr>
        <sz val="11"/>
        <color theme="1"/>
        <rFont val="Calibri"/>
        <family val="2"/>
        <charset val="1"/>
      </rPr>
      <t>, чтобы исключить провисание при температуре 70–80 °C.</t>
    </r>
  </si>
  <si>
    <r>
      <t xml:space="preserve">Проходы сквозь перекрытие между 1-м и 2-м этажами выполняйте </t>
    </r>
    <r>
      <rPr>
        <b/>
        <sz val="11"/>
        <color theme="1"/>
        <rFont val="Calibri"/>
        <family val="2"/>
        <charset val="1"/>
      </rPr>
      <t>строго через гильзы</t>
    </r>
    <r>
      <rPr>
        <sz val="11"/>
        <color theme="1"/>
        <rFont val="Calibri"/>
        <family val="2"/>
        <charset val="1"/>
      </rPr>
      <t xml:space="preserve"> (отрезки трубы большего диаметра) со вспененным утеплителем, чтобы труба не перетиралась и свободно расширялась по вертикали.</t>
    </r>
  </si>
  <si>
    <t>Подъёмы от магистрали к радиаторам (через перекрытие):</t>
  </si>
  <si>
    <r>
      <t>PEX 16 × 2.2 мм</t>
    </r>
    <r>
      <rPr>
        <sz val="11"/>
        <color theme="1"/>
        <rFont val="Calibri"/>
        <family val="2"/>
        <charset val="1"/>
      </rPr>
      <t xml:space="preserve"> — стандарт для каждого радиатора (мощностью до 2.5–3 кВт).</t>
    </r>
  </si>
  <si>
    <t>Магистраль под потолком:</t>
  </si>
  <si>
    <r>
      <t>PEX 25 × 3.5 мм</t>
    </r>
    <r>
      <rPr>
        <sz val="11"/>
        <color theme="1"/>
        <rFont val="Calibri"/>
        <family val="2"/>
        <charset val="1"/>
      </rPr>
      <t xml:space="preserve"> — основной участок от стояка, от которого питаются 3 и более радиаторов (или общая нагрузка более 6–7 кВт).</t>
    </r>
  </si>
  <si>
    <r>
      <t>PEX 20 × 2.8 мм</t>
    </r>
    <r>
      <rPr>
        <sz val="11"/>
        <color theme="1"/>
        <rFont val="Calibri"/>
        <family val="2"/>
        <charset val="1"/>
      </rPr>
      <t xml:space="preserve"> — участок магистрали ближе к концу ветки (на 2–3 радиатора).</t>
    </r>
  </si>
  <si>
    <t>Труба KAN-therm UltraLine PE-Xa з захистом EVOH 16*2,2 Из них 30 для хол воды</t>
  </si>
  <si>
    <t>Труба KAN-therm UltraLine PE-Xa з захистом EVOH 20*2,8</t>
  </si>
  <si>
    <t>Пока отсутствует</t>
  </si>
  <si>
    <t>Были заменены на подобные</t>
  </si>
  <si>
    <t>Труба 16*2</t>
  </si>
  <si>
    <t>Трубы уже проложены</t>
  </si>
  <si>
    <t>Фитинг тройник переходной 20-16-20 мм</t>
  </si>
  <si>
    <t xml:space="preserve">Вентиль прямоточный </t>
  </si>
  <si>
    <t>Фитинг тройник 16 мм</t>
  </si>
  <si>
    <t>Фитинг тройник 20 мм</t>
  </si>
  <si>
    <t>Вже смонтована</t>
  </si>
  <si>
    <t>Підключення від щита котельні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</si>
</sst>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₴_-;\-* #,##0.00\ _₴_-;_-* \-??\ _₴_-;_-@_-"/>
  </numFmts>
  <fonts count="1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11"/>
      <color rgb="FFFF0000"/>
      <name val="Calibri"/>
      <family val="2"/>
      <charset val="204"/>
    </font>
    <font>
      <u/>
      <sz val="11"/>
      <color theme="1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theme="1"/>
      <name val="Calibri"/>
      <family val="2"/>
      <charset val="204"/>
    </font>
    <font>
      <b/>
      <sz val="24"/>
      <color theme="1"/>
      <name val="Calibri"/>
      <family val="2"/>
      <charset val="1"/>
    </font>
    <font>
      <b/>
      <sz val="18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3.5"/>
      <color theme="1"/>
      <name val="Calibri"/>
      <family val="2"/>
      <charset val="1"/>
    </font>
    <font>
      <sz val="10"/>
      <name val="Arial"/>
      <family val="2"/>
      <charset val="204"/>
    </font>
    <font>
      <sz val="9"/>
      <color rgb="FF000000"/>
      <name val="Tahoma"/>
      <family val="2"/>
      <charset val="204"/>
    </font>
    <font>
      <sz val="9"/>
      <color rgb="FF000000"/>
      <name val="Tahoma"/>
      <charset val="1"/>
    </font>
    <font>
      <b/>
      <sz val="14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3" fillId="0" borderId="0" applyBorder="0" applyProtection="0"/>
  </cellStyleXfs>
  <cellXfs count="62">
    <xf numFmtId="0" fontId="0" fillId="0" borderId="0" xfId="0"/>
    <xf numFmtId="0" fontId="0" fillId="0" borderId="1" xfId="0" applyFont="1" applyBorder="1"/>
    <xf numFmtId="0" fontId="0" fillId="0" borderId="2" xfId="0" applyFont="1" applyBorder="1"/>
    <xf numFmtId="164" fontId="0" fillId="0" borderId="1" xfId="1" applyFont="1" applyBorder="1" applyAlignment="1" applyProtection="1"/>
    <xf numFmtId="164" fontId="3" fillId="0" borderId="1" xfId="2" applyNumberFormat="1" applyFont="1" applyBorder="1" applyAlignment="1" applyProtection="1"/>
    <xf numFmtId="0" fontId="3" fillId="0" borderId="1" xfId="2" applyFont="1" applyBorder="1" applyAlignment="1" applyProtection="1"/>
    <xf numFmtId="0" fontId="0" fillId="0" borderId="3" xfId="0" applyFont="1" applyBorder="1"/>
    <xf numFmtId="0" fontId="3" fillId="0" borderId="3" xfId="2" applyFont="1" applyBorder="1" applyAlignment="1" applyProtection="1"/>
    <xf numFmtId="164" fontId="0" fillId="0" borderId="4" xfId="1" applyFont="1" applyBorder="1" applyAlignment="1" applyProtection="1"/>
    <xf numFmtId="164" fontId="0" fillId="0" borderId="5" xfId="1" applyFont="1" applyBorder="1" applyAlignment="1" applyProtection="1"/>
    <xf numFmtId="0" fontId="0" fillId="0" borderId="4" xfId="0" applyBorder="1" applyAlignment="1"/>
    <xf numFmtId="0" fontId="0" fillId="0" borderId="5" xfId="0" applyBorder="1" applyAlignment="1"/>
    <xf numFmtId="164" fontId="0" fillId="0" borderId="1" xfId="1" applyFont="1" applyBorder="1" applyAlignment="1" applyProtection="1">
      <alignment horizontal="center"/>
    </xf>
    <xf numFmtId="164" fontId="5" fillId="2" borderId="0" xfId="0" applyNumberFormat="1" applyFont="1" applyFill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horizontal="left" vertical="center" indent="1"/>
    </xf>
    <xf numFmtId="3" fontId="0" fillId="0" borderId="0" xfId="0" applyNumberFormat="1" applyAlignment="1">
      <alignment vertical="center" wrapText="1"/>
    </xf>
    <xf numFmtId="3" fontId="5" fillId="2" borderId="0" xfId="0" applyNumberFormat="1" applyFont="1" applyFill="1"/>
    <xf numFmtId="0" fontId="9" fillId="0" borderId="0" xfId="0" applyFont="1" applyAlignment="1">
      <alignment vertical="center"/>
    </xf>
    <xf numFmtId="0" fontId="2" fillId="2" borderId="0" xfId="0" applyFont="1" applyFill="1"/>
    <xf numFmtId="0" fontId="5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2" applyFont="1" applyBorder="1" applyAlignment="1" applyProtection="1"/>
    <xf numFmtId="0" fontId="2" fillId="2" borderId="0" xfId="0" applyFont="1" applyFill="1" applyAlignment="1">
      <alignment vertical="center" wrapText="1"/>
    </xf>
    <xf numFmtId="164" fontId="0" fillId="0" borderId="0" xfId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Font="1" applyBorder="1" applyAlignment="1">
      <alignment horizontal="left" vertical="center"/>
    </xf>
    <xf numFmtId="0" fontId="0" fillId="0" borderId="6" xfId="0" applyFont="1" applyBorder="1" applyAlignment="1">
      <alignment horizontal="center" vertical="center" wrapText="1"/>
    </xf>
    <xf numFmtId="164" fontId="0" fillId="2" borderId="6" xfId="1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0" xfId="0" applyFill="1"/>
    <xf numFmtId="164" fontId="0" fillId="0" borderId="0" xfId="1" applyFont="1" applyBorder="1" applyProtection="1"/>
    <xf numFmtId="0" fontId="3" fillId="0" borderId="0" xfId="2" applyBorder="1" applyProtection="1"/>
    <xf numFmtId="0" fontId="0" fillId="0" borderId="0" xfId="0" applyAlignment="1">
      <alignment wrapText="1"/>
    </xf>
    <xf numFmtId="0" fontId="3" fillId="0" borderId="0" xfId="2" applyBorder="1" applyAlignment="1" applyProtection="1">
      <alignment vertical="center"/>
    </xf>
    <xf numFmtId="0" fontId="3" fillId="0" borderId="0" xfId="2" applyAlignment="1">
      <alignment vertical="center"/>
    </xf>
    <xf numFmtId="0" fontId="3" fillId="0" borderId="0" xfId="2"/>
    <xf numFmtId="0" fontId="8" fillId="0" borderId="0" xfId="0" applyFont="1" applyAlignment="1">
      <alignment horizontal="left" vertical="center" indent="1"/>
    </xf>
    <xf numFmtId="0" fontId="0" fillId="0" borderId="0" xfId="0" applyFill="1"/>
    <xf numFmtId="0" fontId="0" fillId="0" borderId="0" xfId="0" applyFill="1" applyAlignment="1">
      <alignment vertical="center"/>
    </xf>
    <xf numFmtId="164" fontId="0" fillId="0" borderId="0" xfId="1" applyFont="1" applyFill="1" applyBorder="1" applyAlignment="1" applyProtection="1">
      <alignment horizontal="center" vertical="center"/>
    </xf>
    <xf numFmtId="0" fontId="0" fillId="5" borderId="0" xfId="0" applyFill="1"/>
    <xf numFmtId="0" fontId="0" fillId="5" borderId="0" xfId="0" applyFill="1" applyAlignment="1">
      <alignment wrapText="1"/>
    </xf>
    <xf numFmtId="164" fontId="5" fillId="0" borderId="0" xfId="0" applyNumberFormat="1" applyFont="1" applyFill="1"/>
    <xf numFmtId="0" fontId="0" fillId="5" borderId="0" xfId="0" applyFill="1" applyAlignment="1">
      <alignment horizontal="center"/>
    </xf>
    <xf numFmtId="0" fontId="0" fillId="0" borderId="1" xfId="0" applyFont="1" applyFill="1" applyBorder="1"/>
    <xf numFmtId="0" fontId="0" fillId="0" borderId="0" xfId="0" applyFill="1" applyAlignment="1">
      <alignment vertical="center" wrapText="1"/>
    </xf>
  </cellXfs>
  <cellStyles count="3">
    <cellStyle name="Гиперссылка" xfId="2" builtinId="8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4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166350</xdr:colOff>
      <xdr:row>35</xdr:row>
      <xdr:rowOff>157995</xdr:rowOff>
    </xdr:from>
    <xdr:to>
      <xdr:col>17</xdr:col>
      <xdr:colOff>243030</xdr:colOff>
      <xdr:row>49</xdr:row>
      <xdr:rowOff>34095</xdr:rowOff>
    </xdr:to>
    <xdr:pic>
      <xdr:nvPicPr>
        <xdr:cNvPr id="2" name="Рисунок 2">
          <a:extLst>
            <a:ext uri="{FF2B5EF4-FFF2-40B4-BE49-F238E27FC236}">
              <a16:creationId xmlns:a16="http://schemas.microsoft.com/office/drawing/2014/main" id="{6F610D1B-DE8C-4A7F-A7C0-374552169B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 rot="16200000">
          <a:off x="12115740" y="5153580"/>
          <a:ext cx="2543100" cy="588693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161955</xdr:colOff>
      <xdr:row>49</xdr:row>
      <xdr:rowOff>190425</xdr:rowOff>
    </xdr:from>
    <xdr:to>
      <xdr:col>20</xdr:col>
      <xdr:colOff>562980</xdr:colOff>
      <xdr:row>81</xdr:row>
      <xdr:rowOff>132750</xdr:rowOff>
    </xdr:to>
    <xdr:pic>
      <xdr:nvPicPr>
        <xdr:cNvPr id="3" name="Рисунок 5">
          <a:extLst>
            <a:ext uri="{FF2B5EF4-FFF2-40B4-BE49-F238E27FC236}">
              <a16:creationId xmlns:a16="http://schemas.microsoft.com/office/drawing/2014/main" id="{12E1CB3A-5F46-46D6-A3DA-A76DC0B0142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439430" y="9524925"/>
          <a:ext cx="7954350" cy="6247875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7</xdr:col>
      <xdr:colOff>304800</xdr:colOff>
      <xdr:row>1</xdr:row>
      <xdr:rowOff>114300</xdr:rowOff>
    </xdr:to>
    <xdr:sp macro="" textlink="">
      <xdr:nvSpPr>
        <xdr:cNvPr id="1027" name="AutoShape 3" descr="Технічна схема котельні та опалення">
          <a:extLst>
            <a:ext uri="{FF2B5EF4-FFF2-40B4-BE49-F238E27FC236}">
              <a16:creationId xmlns:a16="http://schemas.microsoft.com/office/drawing/2014/main" id="{DBEC4C02-956B-4569-8196-1D124C239CE2}"/>
            </a:ext>
          </a:extLst>
        </xdr:cNvPr>
        <xdr:cNvSpPr>
          <a:spLocks noChangeAspect="1" noChangeArrowheads="1"/>
        </xdr:cNvSpPr>
      </xdr:nvSpPr>
      <xdr:spPr bwMode="auto">
        <a:xfrm>
          <a:off x="102774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23</xdr:col>
      <xdr:colOff>487140</xdr:colOff>
      <xdr:row>34</xdr:row>
      <xdr:rowOff>172378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5953EC58-E3DA-443B-A4B3-AE212C8AB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77475" y="0"/>
          <a:ext cx="9783540" cy="664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1</xdr:row>
      <xdr:rowOff>1</xdr:rowOff>
    </xdr:from>
    <xdr:to>
      <xdr:col>18</xdr:col>
      <xdr:colOff>161210</xdr:colOff>
      <xdr:row>22</xdr:row>
      <xdr:rowOff>76201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B2D2DE8-E2CA-4A67-A24B-9054E2278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4400" y="295276"/>
          <a:ext cx="2599610" cy="50673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4</xdr:col>
      <xdr:colOff>150077</xdr:colOff>
      <xdr:row>23</xdr:row>
      <xdr:rowOff>714375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D0D56C7-99DA-40F1-93D1-769CD0346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2588477" cy="589597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28</xdr:row>
      <xdr:rowOff>0</xdr:rowOff>
    </xdr:from>
    <xdr:to>
      <xdr:col>29</xdr:col>
      <xdr:colOff>229398</xdr:colOff>
      <xdr:row>44</xdr:row>
      <xdr:rowOff>29086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D2FF4F51-ADBB-4EE1-93AB-DDA5327CE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0" y="7296150"/>
          <a:ext cx="5715798" cy="36581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21</xdr:col>
      <xdr:colOff>297103</xdr:colOff>
      <xdr:row>86</xdr:row>
      <xdr:rowOff>153604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4DDD6258-E159-40AD-AD1C-A06DCB3F03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115675"/>
          <a:ext cx="13098703" cy="8630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1</xdr:row>
      <xdr:rowOff>0</xdr:rowOff>
    </xdr:from>
    <xdr:to>
      <xdr:col>19</xdr:col>
      <xdr:colOff>267600</xdr:colOff>
      <xdr:row>34</xdr:row>
      <xdr:rowOff>58680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C95874F-7753-47A9-A543-D0AF62661CF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848600" y="190500"/>
          <a:ext cx="8830575" cy="644043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eplobak.com.ua/catalog/vta/tank-vta-4/" TargetMode="External"/><Relationship Id="rId18" Type="http://schemas.openxmlformats.org/officeDocument/2006/relationships/hyperlink" Target="https://kotelzip.com.ua/p219528816-termosmesitelnyj-klapan-herz.html?source=merchant_center&amp;gad_source=1&amp;gad_campaignid=21743986055&amp;gbraid=0AAAAA9pet1R1S_3OKE6dvrOtrlnypY0bN&amp;gclid=EAIaIQobChMIpNzetrvKlAMVj0eRBR1qySiBEAQYAiABEgIbjfD_BwE" TargetMode="External"/><Relationship Id="rId26" Type="http://schemas.openxmlformats.org/officeDocument/2006/relationships/hyperlink" Target="https://drazice.co.ua/ua/boyler-elektricheskiy-drazice-okce-100/?gad_source=1&amp;gad_campaignid=19039819367&amp;gbraid=0AAAAAouklt5g5thzaNI6sVokaiHlqWWaJ&amp;gclid=EAIaIQobChMI8o-ilLnKlAMVmKWDBx2FSDPiEAQYASABEgLaHPD_BwE" TargetMode="External"/><Relationship Id="rId3" Type="http://schemas.openxmlformats.org/officeDocument/2006/relationships/hyperlink" Target="https://santechlike24.com.ua/ugolnik-90-ppr-32-mm" TargetMode="External"/><Relationship Id="rId21" Type="http://schemas.openxmlformats.org/officeDocument/2006/relationships/hyperlink" Target="https://klondajk.com.ua/p952990947-balansirovochnyj-ventil-herz.html?source=merchant_center&amp;utm_source=google&amp;utm_medium=cpc&amp;utm_campaign=pmax&amp;utm_term=EAIaIQobChMI38y_tcDKlAMVC4yDBx3-mw1XEAQYASABEgKiqPD_BwE&amp;gad_source=1&amp;gad_campaignid=20291689601&amp;gbraid=0AAAAACferyd3to4qygmzuxllK1iLS9Kyq&amp;gclid=EAIaIQobChMI38y_tcDKlAMVC4yDBx3-mw1XEAQYASABEgKiqPD_BwE" TargetMode="External"/><Relationship Id="rId34" Type="http://schemas.openxmlformats.org/officeDocument/2006/relationships/comments" Target="../comments1.xml"/><Relationship Id="rId7" Type="http://schemas.openxmlformats.org/officeDocument/2006/relationships/hyperlink" Target="https://optizol.com.ua/p1444739020-polietilenovaya-teploizolyatsiya-dlya.html?source=merchant_center&amp;utm_source=google&amp;utm_medium=cpc&amp;utm_campaign=21616240957&amp;utm_content=&amp;utm_term=&amp;utm_position=&amp;utm_device=c&amp;utm_placement=&amp;utm_target=&amp;gad_source=1&amp;gad_campaignid=21616242865&amp;gbraid=0AAAAAoZEflSzVy0CrpWOft-8bNDb8f7kp&amp;gclid=CjwKCAjw2rrQBhBuEiwAarLWHYDgzl7eJZaVCyAmAK9Pv7f6g5k8Vkk4Gv0Miq9uBQICcqOGq4wWPhoCFh0QAvD_BwE" TargetMode="External"/><Relationship Id="rId12" Type="http://schemas.openxmlformats.org/officeDocument/2006/relationships/hyperlink" Target="https://modernsys.com.ua/uk/bak-rasshiritelnyy-protank-pt-80-v-10-bar-vertikalnyy-ru.html" TargetMode="External"/><Relationship Id="rId17" Type="http://schemas.openxmlformats.org/officeDocument/2006/relationships/hyperlink" Target="https://vik-21.com.ua/catalog/tsirkulyatsionnye_nasosy_grundfos_alpha2/tsirkulyatsionnyy_nasos_grundfos_alpha2_25_60_180_grundfos/?gad_source=1&amp;gad_campaignid=20968041014&amp;gbraid=0AAAAAB-TvOis5DFEQFP76WzMBPUPlt_YA&amp;gclid=Cj0KCQjw_b_QBhCSARIsAP6hR4dIvuMWQs2SNr-8xUID-BhtEcrNkyysHWn_TXqTl0M5Wfi0Y01KilQaAtnnEALw_wcB" TargetMode="External"/><Relationship Id="rId25" Type="http://schemas.openxmlformats.org/officeDocument/2006/relationships/hyperlink" Target="https://prom.ua/p1424254242-klapan-obratnyj-ppr.html?utm_source=google_pmax&amp;utm_medium=cpc&amp;utm_content=pmax&amp;utm_campaign=Pmax_cpa_1_50_stroitelstvo_5309924870&amp;gad_source=1&amp;gad_campaignid=21023613982&amp;gbraid=0AAAAADBxJSXtN4W3I4iSfxoPScsUOglEi&amp;gclid=CjwKCAjw2rrQBhBuEiwAarLWHeWTdW7Rt6ZLyve7Zyuft6ANij25tWfe2E2Z_Hora5Xyx24B2Ts8VxoC-LkQAvD_BwE" TargetMode="External"/><Relationship Id="rId33" Type="http://schemas.openxmlformats.org/officeDocument/2006/relationships/vmlDrawing" Target="../drawings/vmlDrawing1.vml"/><Relationship Id="rId2" Type="http://schemas.openxmlformats.org/officeDocument/2006/relationships/hyperlink" Target="https://santechlike24.com.ua/filtr-ppr-vnutrenniy-vnutrenniy-32-mm" TargetMode="External"/><Relationship Id="rId16" Type="http://schemas.openxmlformats.org/officeDocument/2006/relationships/hyperlink" Target="https://bt-partner.com.ua/nasos-grundfos-alpha2-32-60-180.html?gad_source=1&amp;gad_campaignid=11707516704&amp;gbraid=0AAAAABxcaXVS7RfEJQBH9wDl-dhC6gfaw&amp;gclid=EAIaIQobChMIz8KCvb7KlAMVkZeDBx0VxSFVEAQYASABEgJdMvD_BwE" TargetMode="External"/><Relationship Id="rId20" Type="http://schemas.openxmlformats.org/officeDocument/2006/relationships/hyperlink" Target="https://santehbaza.net.ua/p2746170746-kollektor-koer-kr1122.html?source=merchant_center&amp;gad_source=1&amp;gad_campaignid=23311339847&amp;gbraid=0AAAAA9YF5Fv6B4J3UfmghDWKDX0kOSD4A&amp;gclid=Cj0KCQjw_b_QBhCSARIsAP6hR4eOalujQJJGIojaAzj90ospArazwTA_kg467jU0vfE3sgzPqyyet40aAr6WEALw_wcB" TargetMode="External"/><Relationship Id="rId29" Type="http://schemas.openxmlformats.org/officeDocument/2006/relationships/hyperlink" Target="https://sanhub.ua/zahlushka-probka-dlynnaia-thermo-alliance-ppr-1-2-dsd201/p661241/?utm_source=google&amp;utm_medium=cpc&amp;utm_campaign=PMax:_eight_(1000-10000)_&amp;gad_source=1&amp;gad_campaignid=23757957358&amp;gbraid=0AAAAACRBjUcz9Nsa0OWRf9CS7FZzNZvom&amp;gclid=CjwKCAjw2rrQBhBuEiwAarLWHV_JhsiLPab-Zs-bMhWNKXzjKKbiRiodW4NxsU5Lq_5qeWCCARz-4xoCzAMQAvD_BwE" TargetMode="External"/><Relationship Id="rId1" Type="http://schemas.openxmlformats.org/officeDocument/2006/relationships/hyperlink" Target="https://santechlike24.com.ua/polipropilenovaya-truba-valtec-pp-fiber-pn-20-32-mm" TargetMode="External"/><Relationship Id="rId6" Type="http://schemas.openxmlformats.org/officeDocument/2006/relationships/hyperlink" Target="https://optizol.com.ua/p1440745617-kauchukovaya-teploizolyatsiya-dlya.html?source=merchant_center&amp;utm_source=google&amp;utm_medium=cpc&amp;utm_campaign=20292237537&amp;utm_content=663210154942&amp;utm_term=&amp;utm_position=&amp;utm_device=c&amp;utm_placement=&amp;utm_target=&amp;gad_source=1&amp;gad_campaignid=20292237537&amp;gbraid=0AAAAAoZEflQ-GH1DCLFqnbYzLyS_4HzBn&amp;gclid=CjwKCAjw2rrQBhBuEiwAarLWHf1mLNqKPkfuqmBpT7r2MD04hZNWSOGIDJ7_4g6kbKOQ1j8KANCLJBoCnE8QAvD_BwE" TargetMode="External"/><Relationship Id="rId11" Type="http://schemas.openxmlformats.org/officeDocument/2006/relationships/hyperlink" Target="https://modernsys.com.ua/uk/bimetallicheskiy-radiator-mirado-96-500-7-sekciy-1420126136.html" TargetMode="External"/><Relationship Id="rId24" Type="http://schemas.openxmlformats.org/officeDocument/2006/relationships/hyperlink" Target="https://prom.ua/p1240359220-rasshiritelnyj-bak-dlya.html" TargetMode="External"/><Relationship Id="rId32" Type="http://schemas.openxmlformats.org/officeDocument/2006/relationships/drawing" Target="../drawings/drawing1.xml"/><Relationship Id="rId5" Type="http://schemas.openxmlformats.org/officeDocument/2006/relationships/hyperlink" Target="https://santehrost.com/katalog/trubi-ta-komplektuyuch/pol-prop-lenov-f-tingi-ppr/kriplennya-dlya-ppr-trubi-25-koer-k0075-pro-kp0090?gclid=CjwKCAjw2rrQBhBuEiwAarLWHVrwGOM7EoiBlTFX8kqusjy5dHY1xl6NPtXtf-CU8VIQWgwmSojn3xoCDewQAvD_BwE&amp;gad_source=1" TargetMode="External"/><Relationship Id="rId15" Type="http://schemas.openxmlformats.org/officeDocument/2006/relationships/hyperlink" Target="https://vik-21.com.ua/catalog/tsirkulyatsionnye_nasosy_grundfos_alpha2/tsirkulyatsionnyy_nasos_grundfos_alpha2_32_40_180/?srsltid=AfmBOooB1gJXV6_KYB-JUEFgT14lrjmSKgx9cljR4cb_jqGcbW5jbLzF" TargetMode="External"/><Relationship Id="rId23" Type="http://schemas.openxmlformats.org/officeDocument/2006/relationships/hyperlink" Target="https://rizba.com.ua/povitrovidvidnyk-avtomatychnyi-z-klapanom-roho-r1302050n--12-n-nikel-ro0140?gclid=EAIaIQobChMIm-uI47zKlAMVz6WDBx1svw6pEAQYAyABEgJALPD_BwE" TargetMode="External"/><Relationship Id="rId28" Type="http://schemas.openxmlformats.org/officeDocument/2006/relationships/hyperlink" Target="https://icma.com.ua/ru/kollektory-zaporno-reguliruyushchie/kollektor-3-4kh3-rezba-1-2-icma-227-1/" TargetMode="External"/><Relationship Id="rId10" Type="http://schemas.openxmlformats.org/officeDocument/2006/relationships/hyperlink" Target="https://modernsys.com.ua/uk/bimetallicheskiy-radiator-mirado-96-500-6sekciy-1420126128.html" TargetMode="External"/><Relationship Id="rId19" Type="http://schemas.openxmlformats.org/officeDocument/2006/relationships/hyperlink" Target="https://prom.ua/ua/p613670252-rashodomer-gross-dlya.html?utm_source=google_product&amp;utm_medium=cpc&amp;utm_content=pla&amp;utm_campaign=KT_cpc_1_5297199152&amp;gad_source=1&amp;gad_campaignid=20983226771&amp;gbraid=0AAAAADBxJSVk9QX6iCheicnEZgMaIUuSV&amp;gclid=EAIaIQobChMI7obRqLfKlAMVibODBx3R7g6HEAQYAyABEgKFv_D_BwE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s://smarterm.com.ua/komplekt-kraniv-radiatornykh-kutovyi-1-2-tervix-z-termoholovkoiu-termostatychnyi-radiator-set-2-371212/?gad_source=1&amp;gad_campaignid=23716848880&amp;gbraid=0AAAAA-mUan8oIkm76oOim12hsF-HAZ8K3&amp;gclid=CjwKCAjw2rrQBhBuEiwAarLWHeJ9eUhzCAydamVWtvK2QDlNi3tLvsJ7XhzaTwoThh8vTalsSj844BoCChIQAvD_BwE" TargetMode="External"/><Relationship Id="rId9" Type="http://schemas.openxmlformats.org/officeDocument/2006/relationships/hyperlink" Target="https://modernsys.com.ua/uk/bimetallicheskiy-radiator-mirado-96-500-5-sekciy-1420126084.html" TargetMode="External"/><Relationship Id="rId14" Type="http://schemas.openxmlformats.org/officeDocument/2006/relationships/hyperlink" Target="https://in-ua.com/ua/products/protherm-24-k-skat?variant=16714&amp;gad_source=1&amp;gad_campaignid=22173285285&amp;gbraid=0aaaaapb-br1mhck1jdiszuwszwtx6vppb&amp;gclid=cjwkcajw2rrqbhbueiwaarlwhz1hznfwwo3nkpjftodjyda1kllapvilz2ozhqwg__uw1g9g0lutmxocmeqqavd_bwe" TargetMode="External"/><Relationship Id="rId22" Type="http://schemas.openxmlformats.org/officeDocument/2006/relationships/hyperlink" Target="https://kotelzip.com.ua/p374179301-trehhodovyj-raspredelitelnyj-klapan.html" TargetMode="External"/><Relationship Id="rId27" Type="http://schemas.openxmlformats.org/officeDocument/2006/relationships/hyperlink" Target="https://rulon.org/ru/products/kauchukova-teploizolyatsiya-dlya-trub-z-vn-d-22-mm-i-tovschinoyu-izolyatsii-9-mm-ode-r-flex-pipe-std-trubka-9h22-mm?utm_source=google&amp;utm_medium=cpc&amp;utm_campaign=22317630199&amp;utm_content=&amp;utm_term=&amp;utm_position=&amp;utm_device=c&amp;utm_placement=&amp;utm_target=&amp;gad_source=1&amp;gad_campaignid=22317631561&amp;gbraid=0AAAAAqEZzet6sK5OuRHfezTABaytSu7xw&amp;gclid=CjwKCAjw2rrQBhBuEiwAarLWHcbsaguSm_wFBMZdxLikQg90yYULItcxbRj2AEHddcp03U_rd0f_UhoCD88QAvD_BwE" TargetMode="External"/><Relationship Id="rId30" Type="http://schemas.openxmlformats.org/officeDocument/2006/relationships/hyperlink" Target="https://hot-point.com.ua/ru/trojnik-bezshumnij-valrom-1105045m" TargetMode="External"/><Relationship Id="rId8" Type="http://schemas.openxmlformats.org/officeDocument/2006/relationships/hyperlink" Target="https://modernsys.com.ua/uk/bimetallicheskiy-radiator-mirado-96-500-4-sekcii-1420125878.html?utm_source=google&amp;utm_medium=cpc&amp;utm_campaign=WP_PMax_Opalyuvalni-Prylady&amp;utm_term=CjwKCAjw2rrQBhBuEiwAarLWHYO4LSWKdA4c4HNlEq_LWTJAAfcEeyVm2bIH10l5WfmtQWUoL92iYhoCynIQAvD_BwE&amp;gad_source=1&amp;gad_campaignid=22197840947&amp;gbraid=0AAAAADGM9HlgYWR_XNYXyLPTNNiBEwcC7&amp;gclid=CjwKCAjw2rrQBhBuEiwAarLWHYO4LSWKdA4c4HNlEq_LWTJAAfcEeyVm2bIH10l5WfmtQWUoL92iYhoCynIQAvD_Bw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aquapurefilters.com/products/pentek-150233-big-blue-whole-house-20-inch-filter-housing?utm_source=chatgpt.com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roymerlin.ua/ru/p/syfon-dlia-umyvalnyka-equation-khromovanyi-1-1-4-12032762" TargetMode="External"/><Relationship Id="rId2" Type="http://schemas.openxmlformats.org/officeDocument/2006/relationships/hyperlink" Target="https://www.leroymerlin.ua/ru/p/syfon-dlia-umyvalnyka-equation-khromovanyi-1-1-4-12032762" TargetMode="External"/><Relationship Id="rId1" Type="http://schemas.openxmlformats.org/officeDocument/2006/relationships/hyperlink" Target="https://www.leroymerlin.ua/ru/p/syfon-dlia-vanny-napivavtomat-soloplast-r0210-d70-12289354" TargetMode="External"/><Relationship Id="rId5" Type="http://schemas.openxmlformats.org/officeDocument/2006/relationships/hyperlink" Target="https://www.leroymerlin.ua/ru/p/umyvalnyk-kolo-status-60-sm-2321600ua-12225794?q=12225794" TargetMode="External"/><Relationship Id="rId4" Type="http://schemas.openxmlformats.org/officeDocument/2006/relationships/hyperlink" Target="https://www.leroymerlin.ua/ru/p/umyvalnyk-kolo-status-60-sm-2321600ua-12225794?q=122257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79F7E-C495-451F-BECA-C9C63A432556}">
  <sheetPr>
    <pageSetUpPr fitToPage="1"/>
  </sheetPr>
  <dimension ref="A1:G227"/>
  <sheetViews>
    <sheetView tabSelected="1" zoomScaleNormal="100" workbookViewId="0">
      <selection activeCell="B8" sqref="B8"/>
    </sheetView>
  </sheetViews>
  <sheetFormatPr defaultColWidth="8.7109375" defaultRowHeight="15" x14ac:dyDescent="0.25"/>
  <cols>
    <col min="1" max="1" width="9.140625" customWidth="1"/>
    <col min="2" max="2" width="74.5703125" customWidth="1"/>
    <col min="3" max="3" width="13.140625" customWidth="1"/>
    <col min="4" max="4" width="13.42578125" customWidth="1"/>
    <col min="5" max="5" width="18" customWidth="1"/>
    <col min="6" max="6" width="12.5703125" customWidth="1"/>
    <col min="7" max="7" width="13.28515625" customWidth="1"/>
  </cols>
  <sheetData>
    <row r="1" spans="2:7" x14ac:dyDescent="0.25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</row>
    <row r="2" spans="2:7" x14ac:dyDescent="0.25">
      <c r="B2" s="37" t="s">
        <v>6</v>
      </c>
      <c r="C2" s="37"/>
      <c r="D2" s="37"/>
      <c r="E2" s="37"/>
      <c r="F2" s="1"/>
      <c r="G2" s="3"/>
    </row>
    <row r="3" spans="2:7" x14ac:dyDescent="0.25">
      <c r="B3" s="1" t="s">
        <v>560</v>
      </c>
      <c r="C3" s="1" t="s">
        <v>7</v>
      </c>
      <c r="D3" s="1">
        <v>100</v>
      </c>
      <c r="E3" s="4"/>
      <c r="F3" s="3">
        <v>70</v>
      </c>
      <c r="G3" s="3">
        <f t="shared" ref="G3:G38" si="0">F3*D3</f>
        <v>7000</v>
      </c>
    </row>
    <row r="4" spans="2:7" x14ac:dyDescent="0.25">
      <c r="B4" s="1" t="s">
        <v>561</v>
      </c>
      <c r="C4" s="1" t="s">
        <v>7</v>
      </c>
      <c r="D4" s="1">
        <v>240</v>
      </c>
      <c r="E4" s="5"/>
      <c r="F4" s="3">
        <v>115</v>
      </c>
      <c r="G4" s="3">
        <f t="shared" si="0"/>
        <v>27600</v>
      </c>
    </row>
    <row r="5" spans="2:7" x14ac:dyDescent="0.25">
      <c r="B5" s="1" t="s">
        <v>8</v>
      </c>
      <c r="C5" s="1" t="s">
        <v>7</v>
      </c>
      <c r="D5" s="1">
        <v>40</v>
      </c>
      <c r="E5" s="5" t="s">
        <v>9</v>
      </c>
      <c r="F5" s="3">
        <v>150.74</v>
      </c>
      <c r="G5" s="3">
        <f t="shared" si="0"/>
        <v>6029.6</v>
      </c>
    </row>
    <row r="6" spans="2:7" x14ac:dyDescent="0.25">
      <c r="B6" s="1" t="s">
        <v>10</v>
      </c>
      <c r="C6" s="1" t="s">
        <v>11</v>
      </c>
      <c r="D6" s="1">
        <v>2</v>
      </c>
      <c r="E6" s="5" t="s">
        <v>12</v>
      </c>
      <c r="F6" s="3">
        <v>327.18</v>
      </c>
      <c r="G6" s="3">
        <f t="shared" si="0"/>
        <v>654.36</v>
      </c>
    </row>
    <row r="7" spans="2:7" x14ac:dyDescent="0.25">
      <c r="B7" s="1" t="s">
        <v>13</v>
      </c>
      <c r="C7" s="1" t="s">
        <v>11</v>
      </c>
      <c r="D7" s="1">
        <v>14</v>
      </c>
      <c r="E7" s="5" t="s">
        <v>14</v>
      </c>
      <c r="F7" s="3">
        <v>24.15</v>
      </c>
      <c r="G7" s="3">
        <f t="shared" si="0"/>
        <v>338.09999999999997</v>
      </c>
    </row>
    <row r="8" spans="2:7" x14ac:dyDescent="0.25">
      <c r="B8" s="1" t="s">
        <v>15</v>
      </c>
      <c r="C8" s="1" t="s">
        <v>11</v>
      </c>
      <c r="D8" s="1">
        <v>4</v>
      </c>
      <c r="E8" s="1"/>
      <c r="F8" s="3">
        <v>101.27</v>
      </c>
      <c r="G8" s="3">
        <f t="shared" si="0"/>
        <v>405.08</v>
      </c>
    </row>
    <row r="9" spans="2:7" x14ac:dyDescent="0.25">
      <c r="B9" s="60" t="s">
        <v>568</v>
      </c>
      <c r="C9" s="1" t="s">
        <v>11</v>
      </c>
      <c r="D9" s="1">
        <v>2</v>
      </c>
      <c r="E9" s="1"/>
      <c r="F9" s="3"/>
      <c r="G9" s="3">
        <f t="shared" si="0"/>
        <v>0</v>
      </c>
    </row>
    <row r="10" spans="2:7" x14ac:dyDescent="0.25">
      <c r="B10" s="60" t="s">
        <v>569</v>
      </c>
      <c r="C10" s="1" t="s">
        <v>11</v>
      </c>
      <c r="D10" s="1">
        <v>10</v>
      </c>
      <c r="E10" s="1"/>
      <c r="F10" s="3"/>
      <c r="G10" s="3">
        <f t="shared" si="0"/>
        <v>0</v>
      </c>
    </row>
    <row r="11" spans="2:7" x14ac:dyDescent="0.25">
      <c r="B11" s="1" t="s">
        <v>17</v>
      </c>
      <c r="C11" s="1" t="s">
        <v>11</v>
      </c>
      <c r="D11" s="1">
        <v>5</v>
      </c>
      <c r="E11" s="1"/>
      <c r="F11" s="3">
        <v>31.16</v>
      </c>
      <c r="G11" s="3">
        <f t="shared" si="0"/>
        <v>155.80000000000001</v>
      </c>
    </row>
    <row r="12" spans="2:7" x14ac:dyDescent="0.25">
      <c r="B12" s="60" t="s">
        <v>566</v>
      </c>
      <c r="C12" s="1" t="s">
        <v>11</v>
      </c>
      <c r="D12" s="1">
        <v>26</v>
      </c>
      <c r="E12" s="1"/>
      <c r="F12" s="3"/>
      <c r="G12" s="3">
        <f t="shared" si="0"/>
        <v>0</v>
      </c>
    </row>
    <row r="13" spans="2:7" x14ac:dyDescent="0.25">
      <c r="B13" s="1" t="s">
        <v>18</v>
      </c>
      <c r="C13" s="1" t="s">
        <v>11</v>
      </c>
      <c r="D13" s="1">
        <v>4</v>
      </c>
      <c r="E13" s="1"/>
      <c r="F13" s="3">
        <v>28.2</v>
      </c>
      <c r="G13" s="3">
        <f t="shared" si="0"/>
        <v>112.8</v>
      </c>
    </row>
    <row r="14" spans="2:7" x14ac:dyDescent="0.25">
      <c r="B14" s="60" t="s">
        <v>567</v>
      </c>
      <c r="C14" s="1" t="s">
        <v>11</v>
      </c>
      <c r="D14" s="1">
        <v>6</v>
      </c>
      <c r="E14" s="1"/>
      <c r="F14" s="3"/>
      <c r="G14" s="3">
        <f t="shared" si="0"/>
        <v>0</v>
      </c>
    </row>
    <row r="15" spans="2:7" x14ac:dyDescent="0.25">
      <c r="B15" s="1" t="s">
        <v>19</v>
      </c>
      <c r="C15" s="1" t="s">
        <v>20</v>
      </c>
      <c r="D15" s="1">
        <v>16</v>
      </c>
      <c r="E15" s="5" t="s">
        <v>21</v>
      </c>
      <c r="F15" s="3">
        <v>648</v>
      </c>
      <c r="G15" s="3">
        <f t="shared" si="0"/>
        <v>10368</v>
      </c>
    </row>
    <row r="16" spans="2:7" x14ac:dyDescent="0.25">
      <c r="B16" s="1" t="s">
        <v>22</v>
      </c>
      <c r="C16" s="1" t="s">
        <v>11</v>
      </c>
      <c r="D16" s="1">
        <v>66</v>
      </c>
      <c r="E16" s="5" t="s">
        <v>23</v>
      </c>
      <c r="F16" s="3">
        <v>3.32</v>
      </c>
      <c r="G16" s="3">
        <f t="shared" si="0"/>
        <v>219.11999999999998</v>
      </c>
    </row>
    <row r="17" spans="2:7" x14ac:dyDescent="0.25">
      <c r="B17" s="1" t="s">
        <v>24</v>
      </c>
      <c r="C17" s="1" t="s">
        <v>7</v>
      </c>
      <c r="D17" s="1">
        <v>32</v>
      </c>
      <c r="E17" s="5" t="s">
        <v>25</v>
      </c>
      <c r="F17" s="3">
        <v>106</v>
      </c>
      <c r="G17" s="3">
        <f t="shared" si="0"/>
        <v>3392</v>
      </c>
    </row>
    <row r="18" spans="2:7" x14ac:dyDescent="0.25">
      <c r="B18" s="1" t="s">
        <v>26</v>
      </c>
      <c r="C18" s="1" t="s">
        <v>7</v>
      </c>
      <c r="D18" s="1">
        <v>80</v>
      </c>
      <c r="E18" s="5" t="s">
        <v>27</v>
      </c>
      <c r="F18" s="3">
        <v>12</v>
      </c>
      <c r="G18" s="3">
        <f t="shared" si="0"/>
        <v>960</v>
      </c>
    </row>
    <row r="19" spans="2:7" x14ac:dyDescent="0.25">
      <c r="B19" s="1" t="s">
        <v>28</v>
      </c>
      <c r="C19" s="1" t="s">
        <v>11</v>
      </c>
      <c r="D19" s="1">
        <v>1</v>
      </c>
      <c r="E19" s="5" t="s">
        <v>29</v>
      </c>
      <c r="F19" s="3">
        <v>2168</v>
      </c>
      <c r="G19" s="3">
        <f t="shared" si="0"/>
        <v>2168</v>
      </c>
    </row>
    <row r="20" spans="2:7" x14ac:dyDescent="0.25">
      <c r="B20" s="1" t="s">
        <v>30</v>
      </c>
      <c r="C20" s="1" t="s">
        <v>11</v>
      </c>
      <c r="D20" s="1">
        <v>3</v>
      </c>
      <c r="E20" s="5" t="s">
        <v>31</v>
      </c>
      <c r="F20" s="3">
        <v>2710</v>
      </c>
      <c r="G20" s="3">
        <f t="shared" si="0"/>
        <v>8130</v>
      </c>
    </row>
    <row r="21" spans="2:7" x14ac:dyDescent="0.25">
      <c r="B21" s="1" t="s">
        <v>32</v>
      </c>
      <c r="C21" s="1" t="s">
        <v>11</v>
      </c>
      <c r="D21" s="1">
        <v>7</v>
      </c>
      <c r="E21" s="5" t="s">
        <v>33</v>
      </c>
      <c r="F21" s="3">
        <v>3252</v>
      </c>
      <c r="G21" s="3">
        <f t="shared" si="0"/>
        <v>22764</v>
      </c>
    </row>
    <row r="22" spans="2:7" x14ac:dyDescent="0.25">
      <c r="B22" s="1" t="s">
        <v>34</v>
      </c>
      <c r="C22" s="1" t="s">
        <v>11</v>
      </c>
      <c r="D22" s="1">
        <v>2</v>
      </c>
      <c r="E22" s="5" t="s">
        <v>35</v>
      </c>
      <c r="F22" s="3">
        <v>3795</v>
      </c>
      <c r="G22" s="3">
        <f t="shared" si="0"/>
        <v>7590</v>
      </c>
    </row>
    <row r="23" spans="2:7" x14ac:dyDescent="0.25">
      <c r="B23" s="1" t="s">
        <v>36</v>
      </c>
      <c r="C23" s="1" t="s">
        <v>11</v>
      </c>
      <c r="D23" s="1">
        <v>2</v>
      </c>
      <c r="E23" s="1"/>
      <c r="F23" s="3">
        <v>4513</v>
      </c>
      <c r="G23" s="3">
        <f t="shared" si="0"/>
        <v>9026</v>
      </c>
    </row>
    <row r="24" spans="2:7" x14ac:dyDescent="0.25">
      <c r="B24" s="1" t="s">
        <v>37</v>
      </c>
      <c r="C24" s="1" t="s">
        <v>11</v>
      </c>
      <c r="D24" s="1">
        <v>1</v>
      </c>
      <c r="E24" s="1"/>
      <c r="F24" s="3">
        <v>5600</v>
      </c>
      <c r="G24" s="3">
        <f t="shared" si="0"/>
        <v>5600</v>
      </c>
    </row>
    <row r="25" spans="2:7" x14ac:dyDescent="0.25">
      <c r="B25" s="1" t="s">
        <v>552</v>
      </c>
      <c r="C25" s="1" t="s">
        <v>11</v>
      </c>
      <c r="D25" s="1">
        <v>16</v>
      </c>
      <c r="E25" s="1"/>
      <c r="F25" s="3"/>
      <c r="G25" s="3"/>
    </row>
    <row r="26" spans="2:7" x14ac:dyDescent="0.25">
      <c r="B26" s="1" t="s">
        <v>38</v>
      </c>
      <c r="C26" s="1" t="s">
        <v>11</v>
      </c>
      <c r="D26" s="1">
        <v>1</v>
      </c>
      <c r="E26" s="5" t="s">
        <v>39</v>
      </c>
      <c r="F26" s="3">
        <v>5129</v>
      </c>
      <c r="G26" s="3">
        <f t="shared" si="0"/>
        <v>5129</v>
      </c>
    </row>
    <row r="27" spans="2:7" x14ac:dyDescent="0.25">
      <c r="B27" s="1" t="s">
        <v>40</v>
      </c>
      <c r="C27" s="1" t="s">
        <v>11</v>
      </c>
      <c r="D27" s="1">
        <v>1</v>
      </c>
      <c r="E27" s="5" t="s">
        <v>41</v>
      </c>
      <c r="F27" s="3">
        <f>1000*52</f>
        <v>52000</v>
      </c>
      <c r="G27" s="3">
        <f t="shared" si="0"/>
        <v>52000</v>
      </c>
    </row>
    <row r="28" spans="2:7" x14ac:dyDescent="0.25">
      <c r="B28" s="1" t="s">
        <v>42</v>
      </c>
      <c r="C28" s="1" t="s">
        <v>11</v>
      </c>
      <c r="D28" s="1">
        <v>1</v>
      </c>
      <c r="E28" s="5" t="s">
        <v>43</v>
      </c>
      <c r="F28" s="3">
        <v>43000</v>
      </c>
      <c r="G28" s="3">
        <f t="shared" si="0"/>
        <v>43000</v>
      </c>
    </row>
    <row r="29" spans="2:7" x14ac:dyDescent="0.25">
      <c r="B29" s="1" t="s">
        <v>44</v>
      </c>
      <c r="C29" s="1" t="s">
        <v>11</v>
      </c>
      <c r="D29" s="1">
        <v>1</v>
      </c>
      <c r="E29" s="5" t="s">
        <v>45</v>
      </c>
      <c r="F29" s="3">
        <v>11760</v>
      </c>
      <c r="G29" s="3">
        <f t="shared" si="0"/>
        <v>11760</v>
      </c>
    </row>
    <row r="30" spans="2:7" x14ac:dyDescent="0.25">
      <c r="B30" s="1" t="s">
        <v>46</v>
      </c>
      <c r="C30" s="1" t="s">
        <v>11</v>
      </c>
      <c r="D30" s="1">
        <v>1</v>
      </c>
      <c r="E30" s="5" t="s">
        <v>47</v>
      </c>
      <c r="F30" s="3">
        <v>15282</v>
      </c>
      <c r="G30" s="3">
        <f t="shared" si="0"/>
        <v>15282</v>
      </c>
    </row>
    <row r="31" spans="2:7" x14ac:dyDescent="0.25">
      <c r="B31" s="1" t="s">
        <v>48</v>
      </c>
      <c r="C31" s="1" t="s">
        <v>11</v>
      </c>
      <c r="D31" s="1">
        <v>1</v>
      </c>
      <c r="E31" s="5" t="s">
        <v>49</v>
      </c>
      <c r="F31" s="3">
        <v>10918</v>
      </c>
      <c r="G31" s="3">
        <f t="shared" si="0"/>
        <v>10918</v>
      </c>
    </row>
    <row r="32" spans="2:7" x14ac:dyDescent="0.25">
      <c r="B32" s="1" t="s">
        <v>50</v>
      </c>
      <c r="C32" s="1" t="s">
        <v>11</v>
      </c>
      <c r="D32" s="1">
        <v>1</v>
      </c>
      <c r="E32" s="5" t="s">
        <v>51</v>
      </c>
      <c r="F32" s="3">
        <v>2805</v>
      </c>
      <c r="G32" s="3">
        <f t="shared" si="0"/>
        <v>2805</v>
      </c>
    </row>
    <row r="33" spans="2:7" x14ac:dyDescent="0.25">
      <c r="B33" s="1" t="s">
        <v>52</v>
      </c>
      <c r="C33" s="1" t="s">
        <v>11</v>
      </c>
      <c r="D33" s="1">
        <v>7</v>
      </c>
      <c r="E33" s="5" t="s">
        <v>53</v>
      </c>
      <c r="F33" s="3">
        <v>184.4</v>
      </c>
      <c r="G33" s="3">
        <f t="shared" si="0"/>
        <v>1290.8</v>
      </c>
    </row>
    <row r="34" spans="2:7" x14ac:dyDescent="0.25">
      <c r="B34" s="1" t="s">
        <v>54</v>
      </c>
      <c r="C34" s="1" t="s">
        <v>11</v>
      </c>
      <c r="D34" s="1">
        <v>2</v>
      </c>
      <c r="E34" s="5" t="s">
        <v>55</v>
      </c>
      <c r="F34" s="3">
        <v>1039</v>
      </c>
      <c r="G34" s="3">
        <f t="shared" si="0"/>
        <v>2078</v>
      </c>
    </row>
    <row r="35" spans="2:7" x14ac:dyDescent="0.25">
      <c r="B35" s="1" t="s">
        <v>56</v>
      </c>
      <c r="C35" s="1" t="s">
        <v>11</v>
      </c>
      <c r="D35" s="1">
        <v>1</v>
      </c>
      <c r="E35" s="5" t="s">
        <v>57</v>
      </c>
      <c r="F35" s="3">
        <v>2347</v>
      </c>
      <c r="G35" s="3">
        <f t="shared" si="0"/>
        <v>2347</v>
      </c>
    </row>
    <row r="36" spans="2:7" x14ac:dyDescent="0.25">
      <c r="B36" s="1" t="s">
        <v>58</v>
      </c>
      <c r="C36" s="1" t="s">
        <v>11</v>
      </c>
      <c r="D36" s="1">
        <v>1</v>
      </c>
      <c r="E36" s="5" t="s">
        <v>59</v>
      </c>
      <c r="F36" s="3">
        <v>3213</v>
      </c>
      <c r="G36" s="3">
        <f t="shared" si="0"/>
        <v>3213</v>
      </c>
    </row>
    <row r="37" spans="2:7" x14ac:dyDescent="0.25">
      <c r="B37" s="1" t="s">
        <v>60</v>
      </c>
      <c r="C37" s="1" t="s">
        <v>11</v>
      </c>
      <c r="D37" s="1">
        <v>7</v>
      </c>
      <c r="E37" s="5" t="s">
        <v>61</v>
      </c>
      <c r="F37" s="3">
        <v>438</v>
      </c>
      <c r="G37" s="3">
        <f t="shared" si="0"/>
        <v>3066</v>
      </c>
    </row>
    <row r="38" spans="2:7" x14ac:dyDescent="0.25">
      <c r="B38" s="6" t="s">
        <v>62</v>
      </c>
      <c r="C38" s="6" t="s">
        <v>11</v>
      </c>
      <c r="D38" s="6">
        <v>1</v>
      </c>
      <c r="E38" s="7"/>
      <c r="F38" s="8">
        <v>27200</v>
      </c>
      <c r="G38" s="9">
        <f t="shared" si="0"/>
        <v>27200</v>
      </c>
    </row>
    <row r="39" spans="2:7" x14ac:dyDescent="0.25">
      <c r="B39" s="38" t="s">
        <v>63</v>
      </c>
      <c r="C39" s="38"/>
      <c r="D39" s="38"/>
      <c r="E39" s="38"/>
      <c r="F39" s="10"/>
      <c r="G39" s="11"/>
    </row>
    <row r="40" spans="2:7" x14ac:dyDescent="0.25">
      <c r="B40" s="1" t="s">
        <v>16</v>
      </c>
      <c r="C40" s="1" t="s">
        <v>11</v>
      </c>
      <c r="D40" s="1">
        <v>5</v>
      </c>
      <c r="E40" s="1"/>
      <c r="F40" s="3">
        <f>F9</f>
        <v>0</v>
      </c>
      <c r="G40" s="3">
        <f t="shared" ref="G40:G50" si="1">F40*D40</f>
        <v>0</v>
      </c>
    </row>
    <row r="41" spans="2:7" x14ac:dyDescent="0.25">
      <c r="B41" s="1" t="s">
        <v>64</v>
      </c>
      <c r="C41" s="1" t="s">
        <v>11</v>
      </c>
      <c r="D41" s="1">
        <v>40</v>
      </c>
      <c r="E41" s="1"/>
      <c r="F41" s="3">
        <v>11.4</v>
      </c>
      <c r="G41" s="3">
        <f t="shared" si="1"/>
        <v>456</v>
      </c>
    </row>
    <row r="42" spans="2:7" x14ac:dyDescent="0.25">
      <c r="B42" s="1" t="s">
        <v>65</v>
      </c>
      <c r="C42" s="1" t="s">
        <v>11</v>
      </c>
      <c r="D42" s="1">
        <v>2</v>
      </c>
      <c r="E42" s="1"/>
      <c r="F42" s="3">
        <v>145.28</v>
      </c>
      <c r="G42" s="3">
        <f t="shared" si="1"/>
        <v>290.56</v>
      </c>
    </row>
    <row r="43" spans="2:7" x14ac:dyDescent="0.25">
      <c r="B43" s="1" t="s">
        <v>66</v>
      </c>
      <c r="C43" s="1" t="s">
        <v>11</v>
      </c>
      <c r="D43" s="1">
        <v>22</v>
      </c>
      <c r="E43" s="1"/>
      <c r="F43" s="3">
        <v>160.19999999999999</v>
      </c>
      <c r="G43" s="3">
        <f t="shared" si="1"/>
        <v>3524.3999999999996</v>
      </c>
    </row>
    <row r="44" spans="2:7" x14ac:dyDescent="0.25">
      <c r="B44" s="1" t="s">
        <v>67</v>
      </c>
      <c r="C44" s="1" t="s">
        <v>11</v>
      </c>
      <c r="D44" s="1">
        <v>1</v>
      </c>
      <c r="E44" s="5" t="s">
        <v>68</v>
      </c>
      <c r="F44" s="3">
        <v>1158</v>
      </c>
      <c r="G44" s="3">
        <f t="shared" si="1"/>
        <v>1158</v>
      </c>
    </row>
    <row r="45" spans="2:7" x14ac:dyDescent="0.25">
      <c r="B45" s="1" t="s">
        <v>69</v>
      </c>
      <c r="C45" s="1" t="s">
        <v>11</v>
      </c>
      <c r="D45" s="1">
        <v>4</v>
      </c>
      <c r="E45" s="5" t="s">
        <v>70</v>
      </c>
      <c r="F45" s="3">
        <v>36.799999999999997</v>
      </c>
      <c r="G45" s="3">
        <f t="shared" si="1"/>
        <v>147.19999999999999</v>
      </c>
    </row>
    <row r="46" spans="2:7" x14ac:dyDescent="0.25">
      <c r="B46" s="1" t="s">
        <v>71</v>
      </c>
      <c r="C46" s="1" t="s">
        <v>11</v>
      </c>
      <c r="D46" s="1">
        <v>1</v>
      </c>
      <c r="E46" s="5" t="s">
        <v>72</v>
      </c>
      <c r="F46" s="3">
        <v>14152</v>
      </c>
      <c r="G46" s="3">
        <f t="shared" si="1"/>
        <v>14152</v>
      </c>
    </row>
    <row r="47" spans="2:7" x14ac:dyDescent="0.25">
      <c r="B47" s="1" t="s">
        <v>73</v>
      </c>
      <c r="C47" s="1" t="s">
        <v>7</v>
      </c>
      <c r="D47" s="1">
        <v>60</v>
      </c>
      <c r="E47" s="5" t="s">
        <v>74</v>
      </c>
      <c r="F47" s="3">
        <v>28</v>
      </c>
      <c r="G47" s="3">
        <f t="shared" si="1"/>
        <v>1680</v>
      </c>
    </row>
    <row r="48" spans="2:7" x14ac:dyDescent="0.25">
      <c r="B48" s="1" t="s">
        <v>75</v>
      </c>
      <c r="C48" s="1" t="s">
        <v>11</v>
      </c>
      <c r="D48" s="1">
        <v>2</v>
      </c>
      <c r="E48" s="5" t="s">
        <v>76</v>
      </c>
      <c r="F48" s="3">
        <v>1518</v>
      </c>
      <c r="G48" s="3">
        <f t="shared" si="1"/>
        <v>3036</v>
      </c>
    </row>
    <row r="49" spans="2:7" x14ac:dyDescent="0.25">
      <c r="B49" s="1" t="s">
        <v>77</v>
      </c>
      <c r="C49" s="1" t="s">
        <v>20</v>
      </c>
      <c r="D49" s="1">
        <v>8</v>
      </c>
      <c r="E49" s="5" t="s">
        <v>78</v>
      </c>
      <c r="F49" s="3">
        <v>24</v>
      </c>
      <c r="G49" s="3">
        <f t="shared" si="1"/>
        <v>192</v>
      </c>
    </row>
    <row r="50" spans="2:7" x14ac:dyDescent="0.25">
      <c r="B50" s="1" t="s">
        <v>79</v>
      </c>
      <c r="C50" s="1" t="s">
        <v>11</v>
      </c>
      <c r="D50" s="1">
        <v>5</v>
      </c>
      <c r="E50" s="1"/>
      <c r="F50" s="3">
        <v>136</v>
      </c>
      <c r="G50" s="3">
        <f t="shared" si="1"/>
        <v>680</v>
      </c>
    </row>
    <row r="51" spans="2:7" ht="15" customHeight="1" x14ac:dyDescent="0.25">
      <c r="B51" s="39" t="s">
        <v>80</v>
      </c>
      <c r="C51" s="1" t="s">
        <v>11</v>
      </c>
      <c r="D51" s="1"/>
      <c r="E51" s="40" t="s">
        <v>81</v>
      </c>
      <c r="F51" s="3"/>
      <c r="G51" s="41">
        <v>25000</v>
      </c>
    </row>
    <row r="52" spans="2:7" x14ac:dyDescent="0.25">
      <c r="B52" s="39"/>
      <c r="C52" s="1" t="s">
        <v>11</v>
      </c>
      <c r="D52" s="1"/>
      <c r="E52" s="40"/>
      <c r="F52" s="3"/>
      <c r="G52" s="41"/>
    </row>
    <row r="53" spans="2:7" x14ac:dyDescent="0.25">
      <c r="B53" s="37" t="s">
        <v>82</v>
      </c>
      <c r="C53" s="37"/>
      <c r="D53" s="37"/>
      <c r="E53" s="37"/>
      <c r="F53" s="12"/>
      <c r="G53" s="3">
        <f t="shared" ref="G53:G64" si="2">F53*D53</f>
        <v>0</v>
      </c>
    </row>
    <row r="54" spans="2:7" x14ac:dyDescent="0.25">
      <c r="B54" s="1" t="s">
        <v>83</v>
      </c>
      <c r="C54" s="1" t="s">
        <v>11</v>
      </c>
      <c r="D54" s="1">
        <v>3</v>
      </c>
      <c r="E54" s="5" t="s">
        <v>84</v>
      </c>
      <c r="F54" s="3">
        <v>98</v>
      </c>
      <c r="G54" s="3">
        <f t="shared" si="2"/>
        <v>294</v>
      </c>
    </row>
    <row r="55" spans="2:7" x14ac:dyDescent="0.25">
      <c r="B55" s="1" t="s">
        <v>85</v>
      </c>
      <c r="C55" s="1" t="s">
        <v>11</v>
      </c>
      <c r="D55" s="1">
        <v>10</v>
      </c>
      <c r="E55" s="36" t="s">
        <v>86</v>
      </c>
      <c r="F55" s="3">
        <v>122</v>
      </c>
      <c r="G55" s="3">
        <f t="shared" si="2"/>
        <v>1220</v>
      </c>
    </row>
    <row r="56" spans="2:7" x14ac:dyDescent="0.25">
      <c r="B56" s="1" t="s">
        <v>87</v>
      </c>
      <c r="C56" s="1" t="s">
        <v>11</v>
      </c>
      <c r="D56" s="1">
        <v>4</v>
      </c>
      <c r="E56" s="36"/>
      <c r="F56" s="3">
        <v>83</v>
      </c>
      <c r="G56" s="3">
        <f t="shared" si="2"/>
        <v>332</v>
      </c>
    </row>
    <row r="57" spans="2:7" x14ac:dyDescent="0.25">
      <c r="B57" s="1" t="s">
        <v>88</v>
      </c>
      <c r="C57" s="1" t="s">
        <v>11</v>
      </c>
      <c r="D57" s="1">
        <v>4</v>
      </c>
      <c r="E57" s="36"/>
      <c r="F57" s="3">
        <v>133</v>
      </c>
      <c r="G57" s="3">
        <f t="shared" si="2"/>
        <v>532</v>
      </c>
    </row>
    <row r="58" spans="2:7" x14ac:dyDescent="0.25">
      <c r="B58" s="1" t="s">
        <v>89</v>
      </c>
      <c r="C58" s="1" t="s">
        <v>11</v>
      </c>
      <c r="D58" s="1">
        <v>3</v>
      </c>
      <c r="E58" s="36"/>
      <c r="F58" s="3">
        <v>170</v>
      </c>
      <c r="G58" s="3">
        <f t="shared" si="2"/>
        <v>510</v>
      </c>
    </row>
    <row r="59" spans="2:7" x14ac:dyDescent="0.25">
      <c r="B59" s="1" t="s">
        <v>90</v>
      </c>
      <c r="C59" s="1" t="s">
        <v>11</v>
      </c>
      <c r="D59" s="1">
        <v>6</v>
      </c>
      <c r="E59" s="36"/>
      <c r="F59" s="3">
        <v>118</v>
      </c>
      <c r="G59" s="3">
        <f t="shared" si="2"/>
        <v>708</v>
      </c>
    </row>
    <row r="60" spans="2:7" x14ac:dyDescent="0.25">
      <c r="B60" s="1" t="s">
        <v>91</v>
      </c>
      <c r="C60" s="1" t="s">
        <v>11</v>
      </c>
      <c r="D60" s="1">
        <v>3</v>
      </c>
      <c r="E60" s="36"/>
      <c r="F60" s="3">
        <v>150</v>
      </c>
      <c r="G60" s="3">
        <f t="shared" si="2"/>
        <v>450</v>
      </c>
    </row>
    <row r="61" spans="2:7" x14ac:dyDescent="0.25">
      <c r="B61" s="1" t="s">
        <v>92</v>
      </c>
      <c r="C61" s="1" t="s">
        <v>11</v>
      </c>
      <c r="D61" s="1">
        <v>10</v>
      </c>
      <c r="E61" s="36"/>
      <c r="F61" s="3">
        <v>35</v>
      </c>
      <c r="G61" s="3">
        <f t="shared" si="2"/>
        <v>350</v>
      </c>
    </row>
    <row r="62" spans="2:7" x14ac:dyDescent="0.25">
      <c r="B62" s="1" t="s">
        <v>93</v>
      </c>
      <c r="C62" s="1" t="s">
        <v>11</v>
      </c>
      <c r="D62" s="1">
        <v>4</v>
      </c>
      <c r="E62" s="36"/>
      <c r="F62" s="3">
        <v>44</v>
      </c>
      <c r="G62" s="3">
        <f t="shared" si="2"/>
        <v>176</v>
      </c>
    </row>
    <row r="63" spans="2:7" x14ac:dyDescent="0.25">
      <c r="B63" s="1" t="s">
        <v>94</v>
      </c>
      <c r="C63" s="1" t="s">
        <v>11</v>
      </c>
      <c r="D63" s="1">
        <v>4</v>
      </c>
      <c r="E63" s="36"/>
      <c r="F63" s="3">
        <v>35</v>
      </c>
      <c r="G63" s="3">
        <f t="shared" si="2"/>
        <v>140</v>
      </c>
    </row>
    <row r="64" spans="2:7" x14ac:dyDescent="0.25">
      <c r="B64" s="1" t="s">
        <v>95</v>
      </c>
      <c r="C64" s="1" t="s">
        <v>11</v>
      </c>
      <c r="D64" s="1">
        <v>1</v>
      </c>
      <c r="E64" s="36"/>
      <c r="F64" s="3">
        <v>250</v>
      </c>
      <c r="G64" s="3">
        <f t="shared" si="2"/>
        <v>250</v>
      </c>
    </row>
    <row r="67" spans="1:7" x14ac:dyDescent="0.25">
      <c r="B67" t="s">
        <v>5</v>
      </c>
      <c r="G67" s="13">
        <f>SUM(G2:G65)</f>
        <v>347879.82000000007</v>
      </c>
    </row>
    <row r="68" spans="1:7" x14ac:dyDescent="0.25">
      <c r="B68" t="s">
        <v>96</v>
      </c>
    </row>
    <row r="70" spans="1:7" x14ac:dyDescent="0.25">
      <c r="A70" t="s">
        <v>553</v>
      </c>
    </row>
    <row r="71" spans="1:7" x14ac:dyDescent="0.25">
      <c r="A71" t="s">
        <v>554</v>
      </c>
    </row>
    <row r="73" spans="1:7" x14ac:dyDescent="0.25">
      <c r="A73" s="25" t="s">
        <v>555</v>
      </c>
    </row>
    <row r="74" spans="1:7" x14ac:dyDescent="0.25">
      <c r="A74" s="52" t="s">
        <v>556</v>
      </c>
    </row>
    <row r="76" spans="1:7" x14ac:dyDescent="0.25">
      <c r="A76" s="25" t="s">
        <v>557</v>
      </c>
    </row>
    <row r="77" spans="1:7" x14ac:dyDescent="0.25">
      <c r="A77" s="52" t="s">
        <v>558</v>
      </c>
    </row>
    <row r="78" spans="1:7" x14ac:dyDescent="0.25">
      <c r="A78" s="52" t="s">
        <v>559</v>
      </c>
    </row>
    <row r="80" spans="1:7" ht="31.5" x14ac:dyDescent="0.25">
      <c r="A80" s="14" t="s">
        <v>97</v>
      </c>
    </row>
    <row r="82" spans="1:4" ht="23.25" x14ac:dyDescent="0.25">
      <c r="A82" s="15" t="s">
        <v>98</v>
      </c>
    </row>
    <row r="84" spans="1:4" x14ac:dyDescent="0.25">
      <c r="A84" t="s">
        <v>99</v>
      </c>
    </row>
    <row r="85" spans="1:4" x14ac:dyDescent="0.25">
      <c r="A85" t="s">
        <v>100</v>
      </c>
    </row>
    <row r="87" spans="1:4" ht="31.5" x14ac:dyDescent="0.25">
      <c r="A87" s="14" t="s">
        <v>101</v>
      </c>
    </row>
    <row r="88" spans="1:4" x14ac:dyDescent="0.25">
      <c r="A88" s="16" t="s">
        <v>102</v>
      </c>
      <c r="B88" s="16" t="s">
        <v>103</v>
      </c>
      <c r="C88" s="16" t="s">
        <v>104</v>
      </c>
      <c r="D88" s="16" t="s">
        <v>105</v>
      </c>
    </row>
    <row r="89" spans="1:4" x14ac:dyDescent="0.25">
      <c r="A89" s="17">
        <v>1</v>
      </c>
      <c r="B89" s="17" t="s">
        <v>106</v>
      </c>
      <c r="C89" s="17" t="s">
        <v>11</v>
      </c>
      <c r="D89" s="17">
        <v>1</v>
      </c>
    </row>
    <row r="90" spans="1:4" x14ac:dyDescent="0.25">
      <c r="A90" s="17">
        <v>2</v>
      </c>
      <c r="B90" s="17" t="s">
        <v>107</v>
      </c>
      <c r="C90" s="17" t="s">
        <v>11</v>
      </c>
      <c r="D90" s="17">
        <v>1</v>
      </c>
    </row>
    <row r="91" spans="1:4" x14ac:dyDescent="0.25">
      <c r="A91" s="17">
        <v>3</v>
      </c>
      <c r="B91" s="17" t="s">
        <v>108</v>
      </c>
      <c r="C91" s="17" t="s">
        <v>11</v>
      </c>
      <c r="D91" s="17">
        <v>1</v>
      </c>
    </row>
    <row r="92" spans="1:4" x14ac:dyDescent="0.25">
      <c r="A92" s="17">
        <v>4</v>
      </c>
      <c r="B92" s="17" t="s">
        <v>109</v>
      </c>
      <c r="C92" s="17" t="s">
        <v>20</v>
      </c>
      <c r="D92" s="17">
        <v>1</v>
      </c>
    </row>
    <row r="93" spans="1:4" x14ac:dyDescent="0.25">
      <c r="A93" s="17">
        <v>5</v>
      </c>
      <c r="B93" s="17" t="s">
        <v>110</v>
      </c>
      <c r="C93" s="17" t="s">
        <v>20</v>
      </c>
      <c r="D93" s="17">
        <v>1</v>
      </c>
    </row>
    <row r="94" spans="1:4" x14ac:dyDescent="0.25">
      <c r="A94" s="17">
        <v>6</v>
      </c>
      <c r="B94" s="17" t="s">
        <v>111</v>
      </c>
      <c r="C94" s="17" t="s">
        <v>11</v>
      </c>
      <c r="D94" s="17">
        <v>2</v>
      </c>
    </row>
    <row r="95" spans="1:4" x14ac:dyDescent="0.25">
      <c r="A95" s="17">
        <v>7</v>
      </c>
      <c r="B95" s="17" t="s">
        <v>112</v>
      </c>
      <c r="C95" s="17" t="s">
        <v>11</v>
      </c>
      <c r="D95" s="17">
        <v>2</v>
      </c>
    </row>
    <row r="96" spans="1:4" x14ac:dyDescent="0.25">
      <c r="A96" s="17">
        <v>8</v>
      </c>
      <c r="B96" s="17" t="s">
        <v>113</v>
      </c>
      <c r="C96" s="17" t="s">
        <v>11</v>
      </c>
      <c r="D96" s="17">
        <v>1</v>
      </c>
    </row>
    <row r="97" spans="1:4" x14ac:dyDescent="0.25">
      <c r="A97" s="17">
        <v>9</v>
      </c>
      <c r="B97" s="17" t="s">
        <v>114</v>
      </c>
      <c r="C97" s="17" t="s">
        <v>20</v>
      </c>
      <c r="D97" s="17">
        <v>1</v>
      </c>
    </row>
    <row r="98" spans="1:4" x14ac:dyDescent="0.25">
      <c r="A98" s="17">
        <v>10</v>
      </c>
      <c r="B98" s="17" t="s">
        <v>115</v>
      </c>
      <c r="C98" s="17" t="s">
        <v>11</v>
      </c>
      <c r="D98" s="17">
        <v>3</v>
      </c>
    </row>
    <row r="99" spans="1:4" x14ac:dyDescent="0.25">
      <c r="A99" s="17">
        <v>11</v>
      </c>
      <c r="B99" s="17" t="s">
        <v>116</v>
      </c>
      <c r="C99" s="17" t="s">
        <v>11</v>
      </c>
      <c r="D99" s="17">
        <v>6</v>
      </c>
    </row>
    <row r="100" spans="1:4" x14ac:dyDescent="0.25">
      <c r="A100" s="17">
        <v>12</v>
      </c>
      <c r="B100" s="17" t="s">
        <v>117</v>
      </c>
      <c r="C100" s="17" t="s">
        <v>11</v>
      </c>
      <c r="D100" s="17">
        <v>6</v>
      </c>
    </row>
    <row r="101" spans="1:4" x14ac:dyDescent="0.25">
      <c r="A101" s="17">
        <v>13</v>
      </c>
      <c r="B101" s="17" t="s">
        <v>118</v>
      </c>
      <c r="C101" s="17" t="s">
        <v>20</v>
      </c>
      <c r="D101" s="17">
        <v>6</v>
      </c>
    </row>
    <row r="102" spans="1:4" x14ac:dyDescent="0.25">
      <c r="A102" s="17">
        <v>14</v>
      </c>
      <c r="B102" s="17" t="s">
        <v>119</v>
      </c>
      <c r="C102" s="17" t="s">
        <v>20</v>
      </c>
      <c r="D102" s="17">
        <v>1</v>
      </c>
    </row>
    <row r="103" spans="1:4" ht="31.5" x14ac:dyDescent="0.25">
      <c r="A103" s="14" t="s">
        <v>120</v>
      </c>
    </row>
    <row r="104" spans="1:4" ht="23.25" x14ac:dyDescent="0.25">
      <c r="A104" s="15" t="s">
        <v>121</v>
      </c>
    </row>
    <row r="105" spans="1:4" x14ac:dyDescent="0.25">
      <c r="A105" s="17" t="s">
        <v>102</v>
      </c>
      <c r="B105" s="17" t="s">
        <v>0</v>
      </c>
      <c r="C105" s="17" t="s">
        <v>104</v>
      </c>
      <c r="D105" s="17" t="s">
        <v>105</v>
      </c>
    </row>
    <row r="106" spans="1:4" x14ac:dyDescent="0.25">
      <c r="A106" s="17">
        <v>1</v>
      </c>
      <c r="B106" s="17" t="s">
        <v>122</v>
      </c>
      <c r="C106" s="17" t="s">
        <v>123</v>
      </c>
      <c r="D106" s="17">
        <v>55</v>
      </c>
    </row>
    <row r="107" spans="1:4" x14ac:dyDescent="0.25">
      <c r="A107" s="17">
        <v>2</v>
      </c>
      <c r="B107" s="17" t="s">
        <v>124</v>
      </c>
      <c r="C107" s="17" t="s">
        <v>123</v>
      </c>
      <c r="D107" s="17">
        <v>140</v>
      </c>
    </row>
    <row r="108" spans="1:4" x14ac:dyDescent="0.25">
      <c r="A108" s="17">
        <v>3</v>
      </c>
      <c r="B108" s="17" t="s">
        <v>125</v>
      </c>
      <c r="C108" s="17" t="s">
        <v>123</v>
      </c>
      <c r="D108" s="17">
        <v>195</v>
      </c>
    </row>
    <row r="109" spans="1:4" ht="23.25" x14ac:dyDescent="0.25">
      <c r="A109" s="15" t="s">
        <v>126</v>
      </c>
    </row>
    <row r="110" spans="1:4" x14ac:dyDescent="0.25">
      <c r="A110" s="17" t="s">
        <v>102</v>
      </c>
      <c r="B110" s="17" t="s">
        <v>0</v>
      </c>
      <c r="C110" s="17" t="s">
        <v>104</v>
      </c>
      <c r="D110" s="17" t="s">
        <v>105</v>
      </c>
    </row>
    <row r="111" spans="1:4" x14ac:dyDescent="0.25">
      <c r="A111" s="17">
        <v>1</v>
      </c>
      <c r="B111" s="17" t="s">
        <v>127</v>
      </c>
      <c r="C111" s="17" t="s">
        <v>11</v>
      </c>
      <c r="D111" s="17">
        <v>16</v>
      </c>
    </row>
    <row r="112" spans="1:4" x14ac:dyDescent="0.25">
      <c r="A112" s="17">
        <v>2</v>
      </c>
      <c r="B112" s="17" t="s">
        <v>128</v>
      </c>
      <c r="C112" s="17" t="s">
        <v>11</v>
      </c>
      <c r="D112" s="17">
        <v>16</v>
      </c>
    </row>
    <row r="113" spans="1:4" x14ac:dyDescent="0.25">
      <c r="A113" s="17">
        <v>3</v>
      </c>
      <c r="B113" s="17" t="s">
        <v>129</v>
      </c>
      <c r="C113" s="17" t="s">
        <v>11</v>
      </c>
      <c r="D113" s="17">
        <v>16</v>
      </c>
    </row>
    <row r="114" spans="1:4" x14ac:dyDescent="0.25">
      <c r="A114" s="17">
        <v>4</v>
      </c>
      <c r="B114" s="17" t="s">
        <v>130</v>
      </c>
      <c r="C114" s="17" t="s">
        <v>20</v>
      </c>
      <c r="D114" s="17">
        <v>16</v>
      </c>
    </row>
    <row r="115" spans="1:4" x14ac:dyDescent="0.25">
      <c r="A115" s="17">
        <v>5</v>
      </c>
      <c r="B115" s="17" t="s">
        <v>131</v>
      </c>
      <c r="C115" s="17" t="s">
        <v>11</v>
      </c>
      <c r="D115" s="17">
        <v>16</v>
      </c>
    </row>
    <row r="116" spans="1:4" ht="31.5" x14ac:dyDescent="0.25">
      <c r="A116" s="14" t="s">
        <v>132</v>
      </c>
    </row>
    <row r="117" spans="1:4" x14ac:dyDescent="0.25">
      <c r="A117" s="17" t="s">
        <v>102</v>
      </c>
      <c r="B117" s="17" t="s">
        <v>0</v>
      </c>
      <c r="C117" s="17" t="s">
        <v>104</v>
      </c>
      <c r="D117" s="17" t="s">
        <v>105</v>
      </c>
    </row>
    <row r="118" spans="1:4" x14ac:dyDescent="0.25">
      <c r="A118" s="17">
        <v>1</v>
      </c>
      <c r="B118" s="17" t="s">
        <v>133</v>
      </c>
      <c r="C118" s="17" t="s">
        <v>11</v>
      </c>
      <c r="D118" s="17">
        <v>1</v>
      </c>
    </row>
    <row r="119" spans="1:4" x14ac:dyDescent="0.25">
      <c r="A119" s="17">
        <v>2</v>
      </c>
      <c r="B119" s="17" t="s">
        <v>134</v>
      </c>
      <c r="C119" s="17" t="s">
        <v>11</v>
      </c>
      <c r="D119" s="17">
        <v>7</v>
      </c>
    </row>
    <row r="120" spans="1:4" x14ac:dyDescent="0.25">
      <c r="A120" s="17">
        <v>3</v>
      </c>
      <c r="B120" s="17" t="s">
        <v>135</v>
      </c>
      <c r="C120" s="17" t="s">
        <v>11</v>
      </c>
      <c r="D120" s="17">
        <v>7</v>
      </c>
    </row>
    <row r="121" spans="1:4" x14ac:dyDescent="0.25">
      <c r="A121" s="17">
        <v>4</v>
      </c>
      <c r="B121" s="17" t="s">
        <v>136</v>
      </c>
      <c r="C121" s="17" t="s">
        <v>123</v>
      </c>
      <c r="D121" s="17">
        <v>464</v>
      </c>
    </row>
    <row r="122" spans="1:4" x14ac:dyDescent="0.25">
      <c r="A122" s="17">
        <v>5</v>
      </c>
      <c r="B122" s="17" t="s">
        <v>137</v>
      </c>
      <c r="C122" s="17" t="s">
        <v>20</v>
      </c>
      <c r="D122" s="17">
        <v>1</v>
      </c>
    </row>
    <row r="123" spans="1:4" ht="31.5" x14ac:dyDescent="0.25">
      <c r="A123" s="14" t="s">
        <v>138</v>
      </c>
    </row>
    <row r="124" spans="1:4" x14ac:dyDescent="0.25">
      <c r="A124" s="17" t="s">
        <v>102</v>
      </c>
      <c r="B124" s="17" t="s">
        <v>0</v>
      </c>
      <c r="C124" s="17" t="s">
        <v>104</v>
      </c>
      <c r="D124" s="17" t="s">
        <v>105</v>
      </c>
    </row>
    <row r="125" spans="1:4" x14ac:dyDescent="0.25">
      <c r="A125" s="17">
        <v>1</v>
      </c>
      <c r="B125" s="17" t="s">
        <v>139</v>
      </c>
      <c r="C125" s="17" t="s">
        <v>11</v>
      </c>
      <c r="D125" s="17">
        <v>1</v>
      </c>
    </row>
    <row r="126" spans="1:4" x14ac:dyDescent="0.25">
      <c r="A126" s="17">
        <v>2</v>
      </c>
      <c r="B126" s="17" t="s">
        <v>140</v>
      </c>
      <c r="C126" s="17" t="s">
        <v>123</v>
      </c>
      <c r="D126" s="17">
        <v>28</v>
      </c>
    </row>
    <row r="127" spans="1:4" x14ac:dyDescent="0.25">
      <c r="A127" s="17">
        <v>3</v>
      </c>
      <c r="B127" s="17" t="s">
        <v>141</v>
      </c>
      <c r="C127" s="17" t="s">
        <v>123</v>
      </c>
      <c r="D127" s="17">
        <v>24</v>
      </c>
    </row>
    <row r="128" spans="1:4" x14ac:dyDescent="0.25">
      <c r="A128" s="17">
        <v>4</v>
      </c>
      <c r="B128" s="17" t="s">
        <v>142</v>
      </c>
      <c r="C128" s="17" t="s">
        <v>123</v>
      </c>
      <c r="D128" s="17">
        <v>12</v>
      </c>
    </row>
    <row r="129" spans="1:5" x14ac:dyDescent="0.25">
      <c r="A129" s="17">
        <v>5</v>
      </c>
      <c r="B129" s="17" t="s">
        <v>143</v>
      </c>
      <c r="C129" s="17" t="s">
        <v>11</v>
      </c>
      <c r="D129" s="17">
        <v>1</v>
      </c>
    </row>
    <row r="130" spans="1:5" x14ac:dyDescent="0.25">
      <c r="A130" s="17">
        <v>6</v>
      </c>
      <c r="B130" s="17" t="s">
        <v>144</v>
      </c>
      <c r="C130" s="17" t="s">
        <v>20</v>
      </c>
      <c r="D130" s="17">
        <v>1</v>
      </c>
    </row>
    <row r="131" spans="1:5" x14ac:dyDescent="0.25">
      <c r="A131" s="17">
        <v>7</v>
      </c>
      <c r="B131" s="17" t="s">
        <v>145</v>
      </c>
      <c r="C131" s="17" t="s">
        <v>20</v>
      </c>
      <c r="D131" s="17">
        <v>1</v>
      </c>
    </row>
    <row r="132" spans="1:5" ht="31.5" x14ac:dyDescent="0.25">
      <c r="A132" s="14" t="s">
        <v>146</v>
      </c>
    </row>
    <row r="133" spans="1:5" x14ac:dyDescent="0.25">
      <c r="A133" s="17" t="s">
        <v>102</v>
      </c>
      <c r="B133" s="17" t="s">
        <v>0</v>
      </c>
      <c r="C133" s="17" t="s">
        <v>104</v>
      </c>
      <c r="D133" s="17" t="s">
        <v>105</v>
      </c>
    </row>
    <row r="134" spans="1:5" x14ac:dyDescent="0.25">
      <c r="A134" s="18">
        <v>1</v>
      </c>
      <c r="B134" s="18" t="s">
        <v>147</v>
      </c>
      <c r="C134" s="18" t="s">
        <v>11</v>
      </c>
      <c r="D134" s="18">
        <v>1</v>
      </c>
      <c r="E134" t="s">
        <v>570</v>
      </c>
    </row>
    <row r="135" spans="1:5" x14ac:dyDescent="0.25">
      <c r="A135" s="17">
        <v>2</v>
      </c>
      <c r="B135" s="17" t="s">
        <v>148</v>
      </c>
      <c r="C135" s="17" t="s">
        <v>11</v>
      </c>
      <c r="D135" s="17">
        <v>1</v>
      </c>
    </row>
    <row r="136" spans="1:5" x14ac:dyDescent="0.25">
      <c r="A136" s="17">
        <v>3</v>
      </c>
      <c r="B136" s="17" t="s">
        <v>149</v>
      </c>
      <c r="C136" s="17" t="s">
        <v>11</v>
      </c>
      <c r="D136" s="17">
        <v>1</v>
      </c>
    </row>
    <row r="137" spans="1:5" x14ac:dyDescent="0.25">
      <c r="A137" s="17">
        <v>4</v>
      </c>
      <c r="B137" s="17" t="s">
        <v>150</v>
      </c>
      <c r="C137" s="17" t="s">
        <v>11</v>
      </c>
      <c r="D137" s="17">
        <v>1</v>
      </c>
    </row>
    <row r="138" spans="1:5" x14ac:dyDescent="0.25">
      <c r="A138" s="17">
        <v>5</v>
      </c>
      <c r="B138" s="17" t="s">
        <v>151</v>
      </c>
      <c r="C138" s="17" t="s">
        <v>11</v>
      </c>
      <c r="D138" s="17">
        <v>1</v>
      </c>
    </row>
    <row r="139" spans="1:5" x14ac:dyDescent="0.25">
      <c r="A139" s="17">
        <v>6</v>
      </c>
      <c r="B139" s="17" t="s">
        <v>152</v>
      </c>
      <c r="C139" s="17" t="s">
        <v>11</v>
      </c>
      <c r="D139" s="17">
        <v>1</v>
      </c>
    </row>
    <row r="140" spans="1:5" x14ac:dyDescent="0.25">
      <c r="A140" s="17">
        <v>7</v>
      </c>
      <c r="B140" s="17" t="s">
        <v>141</v>
      </c>
      <c r="C140" s="17" t="s">
        <v>123</v>
      </c>
      <c r="D140" s="17">
        <v>35</v>
      </c>
    </row>
    <row r="141" spans="1:5" x14ac:dyDescent="0.25">
      <c r="A141" s="17">
        <v>8</v>
      </c>
      <c r="B141" s="17" t="s">
        <v>144</v>
      </c>
      <c r="C141" s="17" t="s">
        <v>20</v>
      </c>
      <c r="D141" s="17">
        <v>1</v>
      </c>
    </row>
    <row r="142" spans="1:5" x14ac:dyDescent="0.25">
      <c r="A142" s="17">
        <v>9</v>
      </c>
      <c r="B142" s="17" t="s">
        <v>153</v>
      </c>
      <c r="C142" s="17" t="s">
        <v>11</v>
      </c>
      <c r="D142" s="17">
        <v>2</v>
      </c>
    </row>
    <row r="143" spans="1:5" x14ac:dyDescent="0.25">
      <c r="A143" s="17">
        <v>10</v>
      </c>
      <c r="B143" s="17" t="s">
        <v>154</v>
      </c>
      <c r="C143" s="17" t="s">
        <v>20</v>
      </c>
      <c r="D143" s="17">
        <v>1</v>
      </c>
    </row>
    <row r="144" spans="1:5" ht="31.5" x14ac:dyDescent="0.25">
      <c r="A144" s="14" t="s">
        <v>155</v>
      </c>
    </row>
    <row r="145" spans="1:4" x14ac:dyDescent="0.25">
      <c r="A145" s="17" t="s">
        <v>102</v>
      </c>
      <c r="B145" s="17" t="s">
        <v>0</v>
      </c>
      <c r="C145" s="17" t="s">
        <v>104</v>
      </c>
      <c r="D145" s="17" t="s">
        <v>105</v>
      </c>
    </row>
    <row r="146" spans="1:4" x14ac:dyDescent="0.25">
      <c r="A146" s="17">
        <v>1</v>
      </c>
      <c r="B146" s="17" t="s">
        <v>156</v>
      </c>
      <c r="C146" s="17" t="s">
        <v>20</v>
      </c>
      <c r="D146" s="17">
        <v>1</v>
      </c>
    </row>
    <row r="147" spans="1:4" x14ac:dyDescent="0.25">
      <c r="A147" s="17">
        <v>2</v>
      </c>
      <c r="B147" s="17" t="s">
        <v>157</v>
      </c>
      <c r="C147" s="17" t="s">
        <v>11</v>
      </c>
      <c r="D147" s="17">
        <v>3</v>
      </c>
    </row>
    <row r="148" spans="1:4" x14ac:dyDescent="0.25">
      <c r="A148" s="17">
        <v>3</v>
      </c>
      <c r="B148" s="17" t="s">
        <v>158</v>
      </c>
      <c r="C148" s="17" t="s">
        <v>11</v>
      </c>
      <c r="D148" s="17">
        <v>1</v>
      </c>
    </row>
    <row r="149" spans="1:4" x14ac:dyDescent="0.25">
      <c r="A149" s="17">
        <v>4</v>
      </c>
      <c r="B149" s="17" t="s">
        <v>159</v>
      </c>
      <c r="C149" s="17" t="s">
        <v>20</v>
      </c>
      <c r="D149" s="17">
        <v>1</v>
      </c>
    </row>
    <row r="150" spans="1:4" x14ac:dyDescent="0.25">
      <c r="A150" s="17">
        <v>5</v>
      </c>
      <c r="B150" s="17" t="s">
        <v>160</v>
      </c>
      <c r="C150" s="17" t="s">
        <v>11</v>
      </c>
      <c r="D150" s="17">
        <v>4</v>
      </c>
    </row>
    <row r="151" spans="1:4" x14ac:dyDescent="0.25">
      <c r="A151" s="17">
        <v>6</v>
      </c>
      <c r="B151" s="17" t="s">
        <v>161</v>
      </c>
      <c r="C151" s="17" t="s">
        <v>20</v>
      </c>
      <c r="D151" s="17">
        <v>1</v>
      </c>
    </row>
    <row r="152" spans="1:4" x14ac:dyDescent="0.25">
      <c r="A152" s="61">
        <v>7</v>
      </c>
      <c r="B152" s="61" t="s">
        <v>571</v>
      </c>
      <c r="C152" s="61" t="s">
        <v>11</v>
      </c>
      <c r="D152" s="61">
        <v>1</v>
      </c>
    </row>
    <row r="153" spans="1:4" ht="31.5" x14ac:dyDescent="0.25">
      <c r="A153" s="14" t="s">
        <v>162</v>
      </c>
    </row>
    <row r="154" spans="1:4" x14ac:dyDescent="0.25">
      <c r="A154" s="17" t="s">
        <v>102</v>
      </c>
      <c r="B154" s="17" t="s">
        <v>0</v>
      </c>
      <c r="C154" s="17" t="s">
        <v>104</v>
      </c>
      <c r="D154" s="17" t="s">
        <v>105</v>
      </c>
    </row>
    <row r="155" spans="1:4" x14ac:dyDescent="0.25">
      <c r="A155" s="17">
        <v>1</v>
      </c>
      <c r="B155" s="17" t="s">
        <v>163</v>
      </c>
      <c r="C155" s="17" t="s">
        <v>20</v>
      </c>
      <c r="D155" s="17">
        <v>1</v>
      </c>
    </row>
    <row r="156" spans="1:4" x14ac:dyDescent="0.25">
      <c r="A156" s="17">
        <v>2</v>
      </c>
      <c r="B156" s="17" t="s">
        <v>164</v>
      </c>
      <c r="C156" s="17" t="s">
        <v>20</v>
      </c>
      <c r="D156" s="17">
        <v>1</v>
      </c>
    </row>
    <row r="157" spans="1:4" x14ac:dyDescent="0.25">
      <c r="A157" s="17">
        <v>3</v>
      </c>
      <c r="B157" s="17" t="s">
        <v>165</v>
      </c>
      <c r="C157" s="17" t="s">
        <v>20</v>
      </c>
      <c r="D157" s="17">
        <v>1</v>
      </c>
    </row>
    <row r="158" spans="1:4" x14ac:dyDescent="0.25">
      <c r="A158" s="17">
        <v>4</v>
      </c>
      <c r="B158" s="17" t="s">
        <v>166</v>
      </c>
      <c r="C158" s="17" t="s">
        <v>20</v>
      </c>
      <c r="D158" s="17">
        <v>1</v>
      </c>
    </row>
    <row r="159" spans="1:4" x14ac:dyDescent="0.25">
      <c r="A159" s="17">
        <v>5</v>
      </c>
      <c r="B159" s="17" t="s">
        <v>167</v>
      </c>
      <c r="C159" s="17" t="s">
        <v>20</v>
      </c>
      <c r="D159" s="17">
        <v>1</v>
      </c>
    </row>
    <row r="160" spans="1:4" x14ac:dyDescent="0.25">
      <c r="A160" s="17">
        <v>6</v>
      </c>
      <c r="B160" s="17" t="s">
        <v>168</v>
      </c>
      <c r="C160" s="17" t="s">
        <v>20</v>
      </c>
      <c r="D160" s="17">
        <v>1</v>
      </c>
    </row>
    <row r="161" spans="1:4" ht="31.5" x14ac:dyDescent="0.25">
      <c r="A161" s="14" t="s">
        <v>169</v>
      </c>
    </row>
    <row r="162" spans="1:4" x14ac:dyDescent="0.25">
      <c r="A162" s="19" t="s">
        <v>170</v>
      </c>
    </row>
    <row r="163" spans="1:4" x14ac:dyDescent="0.25">
      <c r="A163" s="19" t="s">
        <v>171</v>
      </c>
    </row>
    <row r="165" spans="1:4" ht="31.5" hidden="1" x14ac:dyDescent="0.25">
      <c r="B165" s="14" t="s">
        <v>172</v>
      </c>
    </row>
    <row r="166" spans="1:4" hidden="1" x14ac:dyDescent="0.25"/>
    <row r="167" spans="1:4" ht="23.25" hidden="1" x14ac:dyDescent="0.25">
      <c r="B167" s="15" t="s">
        <v>173</v>
      </c>
    </row>
    <row r="168" spans="1:4" hidden="1" x14ac:dyDescent="0.25"/>
    <row r="169" spans="1:4" hidden="1" x14ac:dyDescent="0.25">
      <c r="B169" s="17" t="s">
        <v>0</v>
      </c>
      <c r="C169" s="17" t="s">
        <v>174</v>
      </c>
      <c r="D169" s="17" t="s">
        <v>175</v>
      </c>
    </row>
    <row r="170" spans="1:4" hidden="1" x14ac:dyDescent="0.25">
      <c r="B170" s="17" t="s">
        <v>176</v>
      </c>
      <c r="C170" s="20">
        <v>43000</v>
      </c>
      <c r="D170" s="20">
        <v>5000</v>
      </c>
    </row>
    <row r="171" spans="1:4" hidden="1" x14ac:dyDescent="0.25">
      <c r="B171" s="17" t="s">
        <v>177</v>
      </c>
      <c r="C171" s="20">
        <v>52000</v>
      </c>
      <c r="D171" s="20">
        <v>9000</v>
      </c>
    </row>
    <row r="172" spans="1:4" hidden="1" x14ac:dyDescent="0.25">
      <c r="B172" s="17" t="s">
        <v>178</v>
      </c>
      <c r="C172" s="20">
        <v>14152</v>
      </c>
      <c r="D172" s="20">
        <v>3000</v>
      </c>
    </row>
    <row r="173" spans="1:4" hidden="1" x14ac:dyDescent="0.25">
      <c r="B173" s="17" t="s">
        <v>179</v>
      </c>
      <c r="C173" s="20">
        <v>27042</v>
      </c>
      <c r="D173" s="20">
        <v>4000</v>
      </c>
    </row>
    <row r="174" spans="1:4" hidden="1" x14ac:dyDescent="0.25">
      <c r="B174" s="17" t="s">
        <v>180</v>
      </c>
      <c r="C174" s="20">
        <v>6000</v>
      </c>
      <c r="D174" s="20">
        <v>2000</v>
      </c>
    </row>
    <row r="175" spans="1:4" hidden="1" x14ac:dyDescent="0.25">
      <c r="B175" s="17" t="s">
        <v>181</v>
      </c>
      <c r="C175" s="20">
        <v>45000</v>
      </c>
      <c r="D175" s="20">
        <v>30000</v>
      </c>
    </row>
    <row r="176" spans="1:4" hidden="1" x14ac:dyDescent="0.25">
      <c r="C176" s="21">
        <f>SUM(C170:C175)</f>
        <v>187194</v>
      </c>
      <c r="D176" s="21">
        <f>SUM(D170:D175)</f>
        <v>53000</v>
      </c>
    </row>
    <row r="177" spans="2:5" hidden="1" x14ac:dyDescent="0.25"/>
    <row r="178" spans="2:5" ht="23.25" hidden="1" x14ac:dyDescent="0.25">
      <c r="B178" s="15" t="s">
        <v>182</v>
      </c>
    </row>
    <row r="179" spans="2:5" hidden="1" x14ac:dyDescent="0.25">
      <c r="B179" s="17" t="s">
        <v>0</v>
      </c>
      <c r="C179" s="17" t="s">
        <v>174</v>
      </c>
      <c r="D179" s="17" t="s">
        <v>175</v>
      </c>
    </row>
    <row r="180" spans="2:5" hidden="1" x14ac:dyDescent="0.25">
      <c r="B180" s="17" t="s">
        <v>183</v>
      </c>
      <c r="C180" s="20">
        <v>55128</v>
      </c>
      <c r="D180" s="20">
        <v>25000</v>
      </c>
    </row>
    <row r="181" spans="2:5" hidden="1" x14ac:dyDescent="0.25">
      <c r="B181" s="17" t="s">
        <v>184</v>
      </c>
      <c r="C181" s="20">
        <v>24000</v>
      </c>
      <c r="D181" s="20">
        <v>20000</v>
      </c>
    </row>
    <row r="182" spans="2:5" hidden="1" x14ac:dyDescent="0.25">
      <c r="B182" s="17" t="s">
        <v>185</v>
      </c>
      <c r="C182" s="20">
        <v>17000</v>
      </c>
      <c r="D182" s="20">
        <v>7000</v>
      </c>
    </row>
    <row r="183" spans="2:5" hidden="1" x14ac:dyDescent="0.25">
      <c r="C183" s="21">
        <f>SUM(C180:C182)</f>
        <v>96128</v>
      </c>
      <c r="D183" s="21">
        <f>SUM(D180:D182)</f>
        <v>52000</v>
      </c>
    </row>
    <row r="184" spans="2:5" hidden="1" x14ac:dyDescent="0.25"/>
    <row r="185" spans="2:5" ht="23.25" hidden="1" x14ac:dyDescent="0.25">
      <c r="B185" s="15" t="s">
        <v>186</v>
      </c>
    </row>
    <row r="186" spans="2:5" hidden="1" x14ac:dyDescent="0.25">
      <c r="B186" s="17" t="s">
        <v>0</v>
      </c>
      <c r="C186" s="17" t="s">
        <v>174</v>
      </c>
      <c r="D186" s="17" t="s">
        <v>175</v>
      </c>
    </row>
    <row r="187" spans="2:5" hidden="1" x14ac:dyDescent="0.25">
      <c r="B187" s="17" t="s">
        <v>187</v>
      </c>
      <c r="C187" s="20">
        <v>8000</v>
      </c>
      <c r="D187" s="20">
        <v>8000</v>
      </c>
      <c r="E187" t="s">
        <v>188</v>
      </c>
    </row>
    <row r="188" spans="2:5" hidden="1" x14ac:dyDescent="0.25">
      <c r="B188" s="17" t="s">
        <v>189</v>
      </c>
      <c r="C188" s="20">
        <v>2000</v>
      </c>
      <c r="D188" s="20">
        <v>2000</v>
      </c>
      <c r="E188" t="s">
        <v>190</v>
      </c>
    </row>
    <row r="189" spans="2:5" hidden="1" x14ac:dyDescent="0.25">
      <c r="B189" s="17" t="s">
        <v>191</v>
      </c>
      <c r="C189" s="20">
        <v>12000</v>
      </c>
      <c r="D189" s="20">
        <v>4000</v>
      </c>
    </row>
    <row r="190" spans="2:5" hidden="1" x14ac:dyDescent="0.25">
      <c r="B190" s="17" t="s">
        <v>192</v>
      </c>
      <c r="C190" s="20">
        <v>4000</v>
      </c>
      <c r="D190" s="20">
        <v>6000</v>
      </c>
    </row>
    <row r="191" spans="2:5" hidden="1" x14ac:dyDescent="0.25">
      <c r="C191" s="21">
        <f>SUM(C187:C190)</f>
        <v>26000</v>
      </c>
      <c r="D191" s="21">
        <f>SUM(D187:D190)</f>
        <v>20000</v>
      </c>
    </row>
    <row r="192" spans="2:5" hidden="1" x14ac:dyDescent="0.25"/>
    <row r="193" spans="2:5" ht="23.25" hidden="1" x14ac:dyDescent="0.25">
      <c r="B193" s="15" t="s">
        <v>193</v>
      </c>
    </row>
    <row r="194" spans="2:5" hidden="1" x14ac:dyDescent="0.25"/>
    <row r="195" spans="2:5" hidden="1" x14ac:dyDescent="0.25">
      <c r="B195" s="17" t="s">
        <v>0</v>
      </c>
      <c r="C195" s="17" t="s">
        <v>174</v>
      </c>
      <c r="D195" s="17" t="s">
        <v>175</v>
      </c>
    </row>
    <row r="196" spans="2:5" hidden="1" x14ac:dyDescent="0.25">
      <c r="B196" s="17" t="s">
        <v>194</v>
      </c>
      <c r="C196" s="20">
        <v>12000</v>
      </c>
      <c r="D196" s="20">
        <v>5000</v>
      </c>
    </row>
    <row r="197" spans="2:5" hidden="1" x14ac:dyDescent="0.25">
      <c r="B197" s="17" t="s">
        <v>195</v>
      </c>
      <c r="C197" s="20">
        <v>14000</v>
      </c>
      <c r="D197" s="20">
        <v>10000</v>
      </c>
    </row>
    <row r="198" spans="2:5" hidden="1" x14ac:dyDescent="0.25">
      <c r="C198" s="21">
        <f>SUM(C196:C197)</f>
        <v>26000</v>
      </c>
      <c r="D198" s="21">
        <f>SUM(D196:D197)</f>
        <v>15000</v>
      </c>
    </row>
    <row r="199" spans="2:5" hidden="1" x14ac:dyDescent="0.25"/>
    <row r="200" spans="2:5" ht="23.25" hidden="1" x14ac:dyDescent="0.25">
      <c r="B200" s="15" t="s">
        <v>196</v>
      </c>
    </row>
    <row r="201" spans="2:5" hidden="1" x14ac:dyDescent="0.25"/>
    <row r="202" spans="2:5" hidden="1" x14ac:dyDescent="0.25">
      <c r="B202" s="17" t="s">
        <v>0</v>
      </c>
      <c r="C202" s="17" t="s">
        <v>174</v>
      </c>
      <c r="D202" s="17" t="s">
        <v>175</v>
      </c>
    </row>
    <row r="203" spans="2:5" hidden="1" x14ac:dyDescent="0.25">
      <c r="B203" s="17" t="s">
        <v>197</v>
      </c>
      <c r="C203" s="20">
        <v>35000</v>
      </c>
      <c r="D203" s="20">
        <v>11000</v>
      </c>
    </row>
    <row r="204" spans="2:5" hidden="1" x14ac:dyDescent="0.25">
      <c r="B204" s="17" t="s">
        <v>198</v>
      </c>
      <c r="C204" s="20">
        <v>1000</v>
      </c>
      <c r="D204" s="20">
        <v>4000</v>
      </c>
      <c r="E204" t="s">
        <v>199</v>
      </c>
    </row>
    <row r="205" spans="2:5" hidden="1" x14ac:dyDescent="0.25">
      <c r="C205" s="21">
        <f>SUM(C203:C204)</f>
        <v>36000</v>
      </c>
      <c r="D205" s="21">
        <f>SUM(D203:D204)</f>
        <v>15000</v>
      </c>
    </row>
    <row r="206" spans="2:5" hidden="1" x14ac:dyDescent="0.25"/>
    <row r="207" spans="2:5" ht="31.5" hidden="1" x14ac:dyDescent="0.25">
      <c r="B207" s="14" t="s">
        <v>200</v>
      </c>
    </row>
    <row r="208" spans="2:5" hidden="1" x14ac:dyDescent="0.25"/>
    <row r="209" spans="2:4" hidden="1" x14ac:dyDescent="0.25">
      <c r="B209" s="17" t="s">
        <v>201</v>
      </c>
      <c r="C209" s="17" t="s">
        <v>174</v>
      </c>
      <c r="D209" s="17" t="s">
        <v>175</v>
      </c>
    </row>
    <row r="210" spans="2:4" hidden="1" x14ac:dyDescent="0.25">
      <c r="B210" s="17" t="s">
        <v>173</v>
      </c>
      <c r="C210" s="20">
        <f>C176</f>
        <v>187194</v>
      </c>
      <c r="D210" s="20">
        <f>D176</f>
        <v>53000</v>
      </c>
    </row>
    <row r="211" spans="2:4" hidden="1" x14ac:dyDescent="0.25">
      <c r="B211" s="17" t="s">
        <v>182</v>
      </c>
      <c r="C211" s="20">
        <f>C183</f>
        <v>96128</v>
      </c>
      <c r="D211" s="20">
        <f>D183</f>
        <v>52000</v>
      </c>
    </row>
    <row r="212" spans="2:4" hidden="1" x14ac:dyDescent="0.25">
      <c r="B212" s="17" t="s">
        <v>186</v>
      </c>
      <c r="C212" s="20">
        <f>C191</f>
        <v>26000</v>
      </c>
      <c r="D212" s="20">
        <f>D191</f>
        <v>20000</v>
      </c>
    </row>
    <row r="213" spans="2:4" hidden="1" x14ac:dyDescent="0.25">
      <c r="B213" s="17" t="s">
        <v>202</v>
      </c>
      <c r="C213" s="20">
        <f>C198</f>
        <v>26000</v>
      </c>
      <c r="D213" s="20">
        <f>D198</f>
        <v>15000</v>
      </c>
    </row>
    <row r="214" spans="2:4" hidden="1" x14ac:dyDescent="0.25">
      <c r="B214" s="17" t="s">
        <v>203</v>
      </c>
      <c r="C214" s="20">
        <f>C205</f>
        <v>36000</v>
      </c>
      <c r="D214" s="20">
        <f>D205</f>
        <v>15000</v>
      </c>
    </row>
    <row r="215" spans="2:4" hidden="1" x14ac:dyDescent="0.25"/>
    <row r="216" spans="2:4" ht="23.25" hidden="1" x14ac:dyDescent="0.25">
      <c r="B216" s="15" t="s">
        <v>204</v>
      </c>
    </row>
    <row r="217" spans="2:4" hidden="1" x14ac:dyDescent="0.25"/>
    <row r="218" spans="2:4" ht="18" hidden="1" x14ac:dyDescent="0.25">
      <c r="B218" s="22" t="s">
        <v>205</v>
      </c>
    </row>
    <row r="219" spans="2:4" hidden="1" x14ac:dyDescent="0.25">
      <c r="B219" s="21">
        <f>SUM(C210:C214)</f>
        <v>371322</v>
      </c>
    </row>
    <row r="220" spans="2:4" hidden="1" x14ac:dyDescent="0.25"/>
    <row r="221" spans="2:4" ht="18" hidden="1" x14ac:dyDescent="0.25">
      <c r="B221" s="22" t="s">
        <v>206</v>
      </c>
    </row>
    <row r="222" spans="2:4" hidden="1" x14ac:dyDescent="0.25"/>
    <row r="223" spans="2:4" hidden="1" x14ac:dyDescent="0.25">
      <c r="B223" s="21">
        <f>SUM(D210:D214)+52000</f>
        <v>207000</v>
      </c>
      <c r="C223" t="s">
        <v>207</v>
      </c>
    </row>
    <row r="224" spans="2:4" hidden="1" x14ac:dyDescent="0.25"/>
    <row r="225" spans="2:2" hidden="1" x14ac:dyDescent="0.25">
      <c r="B225" s="23" t="s">
        <v>208</v>
      </c>
    </row>
    <row r="226" spans="2:2" hidden="1" x14ac:dyDescent="0.25"/>
    <row r="227" spans="2:2" hidden="1" x14ac:dyDescent="0.25"/>
  </sheetData>
  <mergeCells count="7">
    <mergeCell ref="G51:G52"/>
    <mergeCell ref="B53:E53"/>
    <mergeCell ref="E55:E64"/>
    <mergeCell ref="B2:E2"/>
    <mergeCell ref="B39:E39"/>
    <mergeCell ref="B51:B52"/>
    <mergeCell ref="E51:E52"/>
  </mergeCells>
  <hyperlinks>
    <hyperlink ref="E5" r:id="rId1" xr:uid="{C29628B0-BA82-46ED-9EC7-DDED93B56CB0}"/>
    <hyperlink ref="E6" r:id="rId2" xr:uid="{408835B2-2746-4BEE-A182-901E8A3DB17E}"/>
    <hyperlink ref="E7" r:id="rId3" xr:uid="{18DF1D2B-3B87-4EC9-95C4-4543A344A8E4}"/>
    <hyperlink ref="E15" r:id="rId4" display="https://smarterm.com.ua/komplekt-kraniv-radiatornykh-kutovyi-1-2-tervix-z-termoholovkoiu-termostatychnyi-radiator-set-2-371212/?gad_source=1&amp;gad_campaignid=23716848880&amp;gbraid=0AAAAA-mUan8oIkm76oOim12hsF-HAZ8K3&amp;gclid=CjwKCAjw2rrQBhBuEiwAarLWHeJ9eUhzCAydamVWtvK2QDlNi3tLvsJ7XhzaTwoThh8vTalsSj844BoCChIQAvD_BwE" xr:uid="{9084353C-3AB6-425C-845C-173E2ED8A0CB}"/>
    <hyperlink ref="E16" r:id="rId5" xr:uid="{6DBF4B54-395E-4055-8413-BF44426AF6BF}"/>
    <hyperlink ref="E17" r:id="rId6" display="https://optizol.com.ua/p1440745617-kauchukovaya-teploizolyatsiya-dlya.html?source=merchant_center&amp;utm_source=google&amp;utm_medium=cpc&amp;utm_campaign=20292237537&amp;utm_content=663210154942&amp;utm_term=&amp;utm_position=&amp;utm_device=c&amp;utm_placement=&amp;utm_target=&amp;gad_source=1&amp;gad_campaignid=20292237537&amp;gbraid=0AAAAAoZEflQ-GH1DCLFqnbYzLyS_4HzBn&amp;gclid=CjwKCAjw2rrQBhBuEiwAarLWHf1mLNqKPkfuqmBpT7r2MD04hZNWSOGIDJ7_4g6kbKOQ1j8KANCLJBoCnE8QAvD_BwE" xr:uid="{15F12FCD-7A13-4E21-B621-95ACD8648171}"/>
    <hyperlink ref="E18" r:id="rId7" display="https://optizol.com.ua/p1444739020-polietilenovaya-teploizolyatsiya-dlya.html?source=merchant_center&amp;utm_source=google&amp;utm_medium=cpc&amp;utm_campaign=21616240957&amp;utm_content=&amp;utm_term=&amp;utm_position=&amp;utm_device=c&amp;utm_placement=&amp;utm_target=&amp;gad_source=1&amp;gad_campaignid=21616242865&amp;gbraid=0AAAAAoZEflSzVy0CrpWOft-8bNDb8f7kp&amp;gclid=CjwKCAjw2rrQBhBuEiwAarLWHYDgzl7eJZaVCyAmAK9Pv7f6g5k8Vkk4Gv0Miq9uBQICcqOGq4wWPhoCFh0QAvD_BwE" xr:uid="{D64C9600-7377-4768-A050-32D710EC847E}"/>
    <hyperlink ref="E19" r:id="rId8" display="https://modernsys.com.ua/uk/bimetallicheskiy-radiator-mirado-96-500-4-sekcii-1420125878.html?utm_source=google&amp;utm_medium=cpc&amp;utm_campaign=WP_PMax_Opalyuvalni-Prylady&amp;utm_term=CjwKCAjw2rrQBhBuEiwAarLWHYO4LSWKdA4c4HNlEq_LWTJAAfcEeyVm2bIH10l5WfmtQWUoL92iYhoCynIQAvD_BwE&amp;gad_source=1&amp;gad_campaignid=22197840947&amp;gbraid=0AAAAADGM9HlgYWR_XNYXyLPTNNiBEwcC7&amp;gclid=CjwKCAjw2rrQBhBuEiwAarLWHYO4LSWKdA4c4HNlEq_LWTJAAfcEeyVm2bIH10l5WfmtQWUoL92iYhoCynIQAvD_BwE" xr:uid="{0CEAA299-C674-4BAF-B731-F54A63EEE92F}"/>
    <hyperlink ref="E20" r:id="rId9" xr:uid="{63D06C37-C894-4EAA-BC3F-C9A72F580A14}"/>
    <hyperlink ref="E21" r:id="rId10" xr:uid="{7FF8A52B-A48F-45D0-A7D5-E4FF9E54F9D5}"/>
    <hyperlink ref="E22" r:id="rId11" xr:uid="{31F4F04F-E516-46DE-996D-EBC550D8F00F}"/>
    <hyperlink ref="E26" r:id="rId12" xr:uid="{799B736F-E661-413E-B41E-2B18257A1E46}"/>
    <hyperlink ref="E27" r:id="rId13" xr:uid="{908E9501-208F-4818-8A59-370B29B4436B}"/>
    <hyperlink ref="E28" r:id="rId14" xr:uid="{F9331C3B-EACB-4BBC-896C-E582156E6379}"/>
    <hyperlink ref="E29" r:id="rId15" xr:uid="{43581982-7AFF-4568-85AD-07D10A71F721}"/>
    <hyperlink ref="E30" r:id="rId16" xr:uid="{A5B58B9B-9737-46F0-B4E6-C6647876889E}"/>
    <hyperlink ref="E31" r:id="rId17" display="https://vik-21.com.ua/catalog/tsirkulyatsionnye_nasosy_grundfos_alpha2/tsirkulyatsionnyy_nasos_grundfos_alpha2_25_60_180_grundfos/?gad_source=1&amp;gad_campaignid=20968041014&amp;gbraid=0AAAAAB-TvOis5DFEQFP76WzMBPUPlt_YA&amp;gclid=Cj0KCQjw_b_QBhCSARIsAP6hR4dIvuMWQs2SNr-8xUID-BhtEcrNkyysHWn_TXqTl0M5Wfi0Y01KilQaAtnnEALw_wcB" xr:uid="{42529DF5-70FB-43B1-96E7-C19D4894C024}"/>
    <hyperlink ref="E32" r:id="rId18" xr:uid="{E92667B7-DFA4-44D0-BAD8-E9229C67A583}"/>
    <hyperlink ref="E33" r:id="rId19" display="https://prom.ua/ua/p613670252-rashodomer-gross-dlya.html?utm_source=google_product&amp;utm_medium=cpc&amp;utm_content=pla&amp;utm_campaign=KT_cpc_1_5297199152&amp;gad_source=1&amp;gad_campaignid=20983226771&amp;gbraid=0AAAAADBxJSVk9QX6iCheicnEZgMaIUuSV&amp;gclid=EAIaIQobChMI7obRqLfKlAMVibODBx3R7g6HEAQYAyABEgKFv_D_BwE" xr:uid="{A61BDD8B-C322-4DFA-8712-C4C8A99535C2}"/>
    <hyperlink ref="E34" r:id="rId20" display="https://santehbaza.net.ua/p2746170746-kollektor-koer-kr1122.html?source=merchant_center&amp;gad_source=1&amp;gad_campaignid=23311339847&amp;gbraid=0AAAAA9YF5Fv6B4J3UfmghDWKDX0kOSD4A&amp;gclid=Cj0KCQjw_b_QBhCSARIsAP6hR4eOalujQJJGIojaAzj90ospArazwTA_kg467jU0vfE3sgzPqyyet40aAr6WEALw_wcB" xr:uid="{2FD81134-EDAD-449D-8E56-EFA095F89C13}"/>
    <hyperlink ref="E35" r:id="rId21" display="https://klondajk.com.ua/p952990947-balansirovochnyj-ventil-herz.html?source=merchant_center&amp;utm_source=google&amp;utm_medium=cpc&amp;utm_campaign=pmax&amp;utm_term=EAIaIQobChMI38y_tcDKlAMVC4yDBx3-mw1XEAQYASABEgKiqPD_BwE&amp;gad_source=1&amp;gad_campaignid=20291689601&amp;gbraid=0AAAAACferyd3to4qygmzuxllK1iLS9Kyq&amp;gclid=EAIaIQobChMI38y_tcDKlAMVC4yDBx3-mw1XEAQYASABEgKiqPD_BwE" xr:uid="{B088F743-4351-4251-A603-E1713F41CCB8}"/>
    <hyperlink ref="E36" r:id="rId22" xr:uid="{064F3AAB-014B-44B2-8F11-3E50F475A18D}"/>
    <hyperlink ref="E37" r:id="rId23" xr:uid="{3719D965-8321-4E4D-9CA1-3855CCA851BC}"/>
    <hyperlink ref="E44" r:id="rId24" xr:uid="{2CB2D3CC-3F51-4684-941C-A91FE2BB8423}"/>
    <hyperlink ref="E45" r:id="rId25" display="https://prom.ua/p1424254242-klapan-obratnyj-ppr.html?utm_source=google_pmax&amp;utm_medium=cpc&amp;utm_content=pmax&amp;utm_campaign=Pmax_cpa_1_50_stroitelstvo_5309924870&amp;gad_source=1&amp;gad_campaignid=21023613982&amp;gbraid=0AAAAADBxJSXtN4W3I4iSfxoPScsUOglEi&amp;gclid=CjwKCAjw2rrQBhBuEiwAarLWHeWTdW7Rt6ZLyve7Zyuft6ANij25tWfe2E2Z_Hora5Xyx24B2Ts8VxoC-LkQAvD_BwE" xr:uid="{C4821892-0EA3-4470-8083-26C1D51C3722}"/>
    <hyperlink ref="E46" r:id="rId26" xr:uid="{7FA10964-8D43-4485-B0AB-EB9F744832E6}"/>
    <hyperlink ref="E47" r:id="rId27" display="https://rulon.org/ru/products/kauchukova-teploizolyatsiya-dlya-trub-z-vn-d-22-mm-i-tovschinoyu-izolyatsii-9-mm-ode-r-flex-pipe-std-trubka-9h22-mm?utm_source=google&amp;utm_medium=cpc&amp;utm_campaign=22317630199&amp;utm_content=&amp;utm_term=&amp;utm_position=&amp;utm_device=c&amp;utm_placement=&amp;utm_target=&amp;gad_source=1&amp;gad_campaignid=22317631561&amp;gbraid=0AAAAAqEZzet6sK5OuRHfezTABaytSu7xw&amp;gclid=CjwKCAjw2rrQBhBuEiwAarLWHcbsaguSm_wFBMZdxLikQg90yYULItcxbRj2AEHddcp03U_rd0f_UhoCD88QAvD_BwE" xr:uid="{8FF00607-67CC-4E79-80E7-69504AD3DDF9}"/>
    <hyperlink ref="E48" r:id="rId28" xr:uid="{CBFAB806-7F43-44C4-ADEE-74375417FB32}"/>
    <hyperlink ref="E49" r:id="rId29" location="2_rel14&amp;utm_term=" display="https://sanhub.ua/zahlushka-probka-dlynnaia-thermo-alliance-ppr-1-2-dsd201/p661241/?utm_source=google&amp;utm_medium=cpc&amp;utm_campaign=PMax:_eight_(1000-10000)_&amp;gad_source=1&amp;gad_campaignid=23757957358&amp;gbraid=0AAAAACRBjUcz9Nsa0OWRf9CS7FZzNZvom&amp;gclid=CjwKCAjw2rrQBhBuEiwAarLWHV_JhsiLPab-Zs-bMhWNKXzjKKbiRiodW4NxsU5Lq_5qeWCCARz-4xoCzAMQAvD_BwE#2_rel14&amp;utm_term=" xr:uid="{8D27397D-3019-441B-AEDA-B4A6F8B17140}"/>
    <hyperlink ref="E54" r:id="rId30" xr:uid="{1C25584F-6DB2-4783-B679-8909D1D875EA}"/>
  </hyperlinks>
  <pageMargins left="0.25" right="0.25" top="0.75" bottom="0.75" header="0.3" footer="0.3"/>
  <pageSetup paperSize="8" scale="28" orientation="portrait" horizontalDpi="300" verticalDpi="300" r:id="rId31"/>
  <drawing r:id="rId32"/>
  <legacyDrawing r:id="rId3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3114-772F-4B6C-AC22-4DFFC56878E9}">
  <dimension ref="A1:AO73"/>
  <sheetViews>
    <sheetView workbookViewId="0">
      <selection activeCell="L13" sqref="L13"/>
    </sheetView>
  </sheetViews>
  <sheetFormatPr defaultRowHeight="15" x14ac:dyDescent="0.25"/>
  <sheetData>
    <row r="1" spans="1:38" ht="23.25" x14ac:dyDescent="0.25">
      <c r="A1" s="24" t="s">
        <v>203</v>
      </c>
      <c r="G1" s="15" t="s">
        <v>209</v>
      </c>
      <c r="O1" s="24" t="s">
        <v>210</v>
      </c>
      <c r="U1" t="s">
        <v>211</v>
      </c>
      <c r="AF1" s="15" t="s">
        <v>212</v>
      </c>
      <c r="AL1" s="15" t="s">
        <v>213</v>
      </c>
    </row>
    <row r="2" spans="1:38" ht="18" x14ac:dyDescent="0.25">
      <c r="G2" t="s">
        <v>214</v>
      </c>
      <c r="J2" t="s">
        <v>215</v>
      </c>
      <c r="U2" s="22" t="s">
        <v>216</v>
      </c>
      <c r="AF2" s="19" t="s">
        <v>217</v>
      </c>
      <c r="AL2" s="19" t="s">
        <v>218</v>
      </c>
    </row>
    <row r="3" spans="1:38" x14ac:dyDescent="0.25">
      <c r="G3" s="19" t="s">
        <v>219</v>
      </c>
      <c r="J3" s="19" t="s">
        <v>220</v>
      </c>
      <c r="U3" t="s">
        <v>221</v>
      </c>
      <c r="AF3" s="19" t="s">
        <v>222</v>
      </c>
      <c r="AL3" s="19" t="s">
        <v>223</v>
      </c>
    </row>
    <row r="4" spans="1:38" x14ac:dyDescent="0.25">
      <c r="G4" s="19" t="s">
        <v>224</v>
      </c>
      <c r="J4" s="19" t="s">
        <v>225</v>
      </c>
      <c r="U4" t="s">
        <v>226</v>
      </c>
      <c r="AF4" s="19" t="s">
        <v>227</v>
      </c>
      <c r="AL4" s="19" t="s">
        <v>228</v>
      </c>
    </row>
    <row r="5" spans="1:38" x14ac:dyDescent="0.25">
      <c r="G5" s="19" t="s">
        <v>229</v>
      </c>
      <c r="J5" s="19" t="s">
        <v>230</v>
      </c>
      <c r="U5" t="s">
        <v>231</v>
      </c>
      <c r="AF5" s="19" t="s">
        <v>232</v>
      </c>
      <c r="AL5" t="s">
        <v>233</v>
      </c>
    </row>
    <row r="6" spans="1:38" ht="18" x14ac:dyDescent="0.25">
      <c r="G6" t="s">
        <v>234</v>
      </c>
      <c r="U6" s="22" t="s">
        <v>235</v>
      </c>
      <c r="AF6" s="19" t="s">
        <v>236</v>
      </c>
      <c r="AL6" s="25" t="s">
        <v>237</v>
      </c>
    </row>
    <row r="7" spans="1:38" ht="23.25" x14ac:dyDescent="0.25">
      <c r="G7" t="s">
        <v>238</v>
      </c>
      <c r="U7" t="s">
        <v>239</v>
      </c>
      <c r="AF7" t="s">
        <v>240</v>
      </c>
      <c r="AL7" s="15" t="s">
        <v>241</v>
      </c>
    </row>
    <row r="8" spans="1:38" x14ac:dyDescent="0.25">
      <c r="G8" s="19" t="s">
        <v>242</v>
      </c>
      <c r="U8" t="s">
        <v>226</v>
      </c>
      <c r="AF8" t="s">
        <v>243</v>
      </c>
      <c r="AL8" t="s">
        <v>244</v>
      </c>
    </row>
    <row r="9" spans="1:38" x14ac:dyDescent="0.25">
      <c r="G9" t="s">
        <v>245</v>
      </c>
      <c r="U9" t="s">
        <v>231</v>
      </c>
      <c r="AF9" t="s">
        <v>246</v>
      </c>
      <c r="AL9" s="19" t="s">
        <v>247</v>
      </c>
    </row>
    <row r="10" spans="1:38" x14ac:dyDescent="0.25">
      <c r="G10" s="19" t="s">
        <v>248</v>
      </c>
      <c r="U10" t="s">
        <v>249</v>
      </c>
      <c r="AF10" s="19" t="s">
        <v>250</v>
      </c>
      <c r="AL10" s="19" t="s">
        <v>251</v>
      </c>
    </row>
    <row r="11" spans="1:38" x14ac:dyDescent="0.25">
      <c r="G11" s="19" t="s">
        <v>252</v>
      </c>
      <c r="AF11" s="19" t="s">
        <v>253</v>
      </c>
      <c r="AL11" t="s">
        <v>254</v>
      </c>
    </row>
    <row r="12" spans="1:38" x14ac:dyDescent="0.25">
      <c r="G12" s="19" t="s">
        <v>255</v>
      </c>
      <c r="AF12" s="19" t="s">
        <v>256</v>
      </c>
      <c r="AL12" t="s">
        <v>257</v>
      </c>
    </row>
    <row r="13" spans="1:38" ht="45" x14ac:dyDescent="0.25">
      <c r="U13" s="14" t="s">
        <v>258</v>
      </c>
      <c r="AF13" t="s">
        <v>259</v>
      </c>
      <c r="AL13" s="16" t="s">
        <v>260</v>
      </c>
    </row>
    <row r="14" spans="1:38" ht="23.25" x14ac:dyDescent="0.25">
      <c r="G14" s="15" t="s">
        <v>261</v>
      </c>
      <c r="U14" s="22" t="s">
        <v>262</v>
      </c>
      <c r="AF14" t="s">
        <v>263</v>
      </c>
      <c r="AL14" s="17" t="s">
        <v>264</v>
      </c>
    </row>
    <row r="15" spans="1:38" ht="18" x14ac:dyDescent="0.25">
      <c r="G15" s="22" t="s">
        <v>265</v>
      </c>
      <c r="T15" s="19"/>
      <c r="U15" s="19" t="s">
        <v>266</v>
      </c>
      <c r="AF15" t="s">
        <v>267</v>
      </c>
      <c r="AL15" s="17" t="s">
        <v>268</v>
      </c>
    </row>
    <row r="16" spans="1:38" x14ac:dyDescent="0.25">
      <c r="G16" t="s">
        <v>269</v>
      </c>
      <c r="U16" t="s">
        <v>270</v>
      </c>
      <c r="AF16" t="s">
        <v>271</v>
      </c>
      <c r="AL16" s="17" t="s">
        <v>272</v>
      </c>
    </row>
    <row r="17" spans="1:41" ht="23.25" x14ac:dyDescent="0.25">
      <c r="G17" t="s">
        <v>273</v>
      </c>
      <c r="U17" s="19" t="s">
        <v>274</v>
      </c>
      <c r="AF17" s="15" t="s">
        <v>275</v>
      </c>
      <c r="AL17" s="17" t="s">
        <v>276</v>
      </c>
    </row>
    <row r="18" spans="1:41" ht="18" x14ac:dyDescent="0.25">
      <c r="G18" s="22" t="s">
        <v>277</v>
      </c>
      <c r="U18" s="19" t="s">
        <v>278</v>
      </c>
      <c r="AF18" t="s">
        <v>279</v>
      </c>
      <c r="AL18" t="s">
        <v>280</v>
      </c>
    </row>
    <row r="19" spans="1:41" ht="23.25" x14ac:dyDescent="0.25">
      <c r="G19" t="s">
        <v>281</v>
      </c>
      <c r="U19" s="19" t="s">
        <v>282</v>
      </c>
      <c r="AF19" t="s">
        <v>283</v>
      </c>
      <c r="AL19" s="15" t="s">
        <v>284</v>
      </c>
    </row>
    <row r="20" spans="1:41" x14ac:dyDescent="0.25">
      <c r="G20" s="19" t="s">
        <v>285</v>
      </c>
      <c r="U20" s="19" t="s">
        <v>286</v>
      </c>
      <c r="AF20" t="s">
        <v>287</v>
      </c>
      <c r="AL20" t="s">
        <v>288</v>
      </c>
    </row>
    <row r="21" spans="1:41" ht="18" x14ac:dyDescent="0.25">
      <c r="G21" s="22" t="s">
        <v>289</v>
      </c>
      <c r="U21" s="19" t="s">
        <v>290</v>
      </c>
      <c r="AF21" t="s">
        <v>291</v>
      </c>
      <c r="AL21" s="19" t="s">
        <v>292</v>
      </c>
    </row>
    <row r="22" spans="1:41" x14ac:dyDescent="0.25">
      <c r="G22" t="s">
        <v>293</v>
      </c>
      <c r="U22" t="s">
        <v>294</v>
      </c>
      <c r="AF22" s="19" t="s">
        <v>295</v>
      </c>
      <c r="AL22" s="19" t="s">
        <v>296</v>
      </c>
    </row>
    <row r="23" spans="1:41" x14ac:dyDescent="0.25">
      <c r="G23" s="19" t="s">
        <v>285</v>
      </c>
      <c r="U23" t="s">
        <v>297</v>
      </c>
      <c r="AF23" s="19" t="s">
        <v>298</v>
      </c>
      <c r="AL23" t="s">
        <v>299</v>
      </c>
    </row>
    <row r="24" spans="1:41" ht="60" x14ac:dyDescent="0.25">
      <c r="G24" s="22" t="s">
        <v>300</v>
      </c>
      <c r="U24" s="22" t="s">
        <v>301</v>
      </c>
      <c r="AF24" s="19" t="s">
        <v>302</v>
      </c>
      <c r="AL24" t="s">
        <v>303</v>
      </c>
      <c r="AO24" s="16" t="s">
        <v>304</v>
      </c>
    </row>
    <row r="25" spans="1:41" ht="23.25" x14ac:dyDescent="0.25">
      <c r="G25" t="s">
        <v>305</v>
      </c>
      <c r="U25" s="19" t="s">
        <v>306</v>
      </c>
      <c r="AF25" s="19" t="s">
        <v>307</v>
      </c>
      <c r="AL25" s="15" t="s">
        <v>308</v>
      </c>
      <c r="AO25" s="17" t="s">
        <v>309</v>
      </c>
    </row>
    <row r="26" spans="1:41" ht="18" x14ac:dyDescent="0.25">
      <c r="G26" s="19" t="s">
        <v>285</v>
      </c>
      <c r="AF26" t="s">
        <v>310</v>
      </c>
      <c r="AL26" s="22" t="s">
        <v>311</v>
      </c>
      <c r="AO26" s="17" t="s">
        <v>312</v>
      </c>
    </row>
    <row r="27" spans="1:41" ht="18.75" x14ac:dyDescent="0.3">
      <c r="G27" s="19" t="s">
        <v>267</v>
      </c>
      <c r="H27" s="19" t="s">
        <v>313</v>
      </c>
      <c r="U27" s="26" t="s">
        <v>121</v>
      </c>
      <c r="AF27" s="25" t="s">
        <v>314</v>
      </c>
      <c r="AL27" t="s">
        <v>315</v>
      </c>
      <c r="AO27" s="17" t="s">
        <v>316</v>
      </c>
    </row>
    <row r="28" spans="1:41" ht="23.25" x14ac:dyDescent="0.3">
      <c r="U28" s="26"/>
      <c r="AF28" s="15" t="s">
        <v>317</v>
      </c>
      <c r="AL28" t="s">
        <v>318</v>
      </c>
      <c r="AO28" s="17" t="s">
        <v>319</v>
      </c>
    </row>
    <row r="29" spans="1:41" x14ac:dyDescent="0.25">
      <c r="AF29" t="s">
        <v>320</v>
      </c>
      <c r="AL29" t="s">
        <v>321</v>
      </c>
    </row>
    <row r="30" spans="1:41" ht="18" x14ac:dyDescent="0.25">
      <c r="AF30" t="s">
        <v>322</v>
      </c>
      <c r="AL30" s="22" t="s">
        <v>323</v>
      </c>
    </row>
    <row r="31" spans="1:41" ht="31.5" x14ac:dyDescent="0.25">
      <c r="A31" s="15" t="s">
        <v>324</v>
      </c>
      <c r="G31" s="15" t="s">
        <v>325</v>
      </c>
      <c r="O31" s="14" t="s">
        <v>301</v>
      </c>
      <c r="AF31" s="19" t="s">
        <v>326</v>
      </c>
      <c r="AL31" t="s">
        <v>327</v>
      </c>
    </row>
    <row r="32" spans="1:41" ht="18" x14ac:dyDescent="0.25">
      <c r="A32" t="s">
        <v>328</v>
      </c>
      <c r="G32" s="22" t="s">
        <v>329</v>
      </c>
      <c r="O32" s="19" t="s">
        <v>330</v>
      </c>
      <c r="AF32" s="19" t="s">
        <v>331</v>
      </c>
      <c r="AL32" t="s">
        <v>332</v>
      </c>
    </row>
    <row r="33" spans="1:38" x14ac:dyDescent="0.25">
      <c r="A33" s="19" t="s">
        <v>333</v>
      </c>
      <c r="G33" s="19" t="s">
        <v>334</v>
      </c>
      <c r="O33" t="s">
        <v>335</v>
      </c>
      <c r="AF33" s="19" t="s">
        <v>336</v>
      </c>
      <c r="AL33" t="s">
        <v>337</v>
      </c>
    </row>
    <row r="34" spans="1:38" ht="18" x14ac:dyDescent="0.25">
      <c r="A34" s="19" t="s">
        <v>338</v>
      </c>
      <c r="G34" s="19" t="s">
        <v>339</v>
      </c>
      <c r="O34" t="s">
        <v>340</v>
      </c>
      <c r="AF34" t="s">
        <v>341</v>
      </c>
      <c r="AL34" s="22" t="s">
        <v>342</v>
      </c>
    </row>
    <row r="35" spans="1:38" x14ac:dyDescent="0.25">
      <c r="A35" t="s">
        <v>343</v>
      </c>
      <c r="G35" s="19" t="s">
        <v>344</v>
      </c>
      <c r="O35" s="19" t="s">
        <v>345</v>
      </c>
      <c r="AF35" t="s">
        <v>346</v>
      </c>
      <c r="AL35" t="s">
        <v>347</v>
      </c>
    </row>
    <row r="36" spans="1:38" x14ac:dyDescent="0.25">
      <c r="A36" s="19" t="s">
        <v>348</v>
      </c>
      <c r="G36" s="19" t="s">
        <v>349</v>
      </c>
      <c r="O36" s="19" t="s">
        <v>350</v>
      </c>
      <c r="AF36" t="s">
        <v>351</v>
      </c>
      <c r="AL36" t="s">
        <v>352</v>
      </c>
    </row>
    <row r="37" spans="1:38" ht="18.75" x14ac:dyDescent="0.3">
      <c r="A37" s="19" t="s">
        <v>353</v>
      </c>
      <c r="G37" s="22" t="s">
        <v>354</v>
      </c>
      <c r="O37" t="s">
        <v>355</v>
      </c>
      <c r="U37" s="26"/>
      <c r="AF37" t="s">
        <v>356</v>
      </c>
      <c r="AL37" t="s">
        <v>357</v>
      </c>
    </row>
    <row r="38" spans="1:38" ht="23.25" x14ac:dyDescent="0.25">
      <c r="A38" t="s">
        <v>358</v>
      </c>
      <c r="G38" s="19" t="s">
        <v>359</v>
      </c>
      <c r="AF38" t="s">
        <v>360</v>
      </c>
      <c r="AL38" s="15" t="s">
        <v>361</v>
      </c>
    </row>
    <row r="39" spans="1:38" x14ac:dyDescent="0.25">
      <c r="G39" s="19" t="s">
        <v>362</v>
      </c>
      <c r="AF39" t="s">
        <v>363</v>
      </c>
      <c r="AL39" t="s">
        <v>364</v>
      </c>
    </row>
    <row r="40" spans="1:38" x14ac:dyDescent="0.25">
      <c r="G40" s="19" t="s">
        <v>365</v>
      </c>
      <c r="AF40" t="s">
        <v>366</v>
      </c>
      <c r="AL40" t="s">
        <v>367</v>
      </c>
    </row>
    <row r="41" spans="1:38" x14ac:dyDescent="0.25">
      <c r="G41" s="19" t="s">
        <v>368</v>
      </c>
      <c r="AF41" t="s">
        <v>369</v>
      </c>
      <c r="AL41" t="s">
        <v>370</v>
      </c>
    </row>
    <row r="42" spans="1:38" x14ac:dyDescent="0.25">
      <c r="AF42" t="s">
        <v>371</v>
      </c>
      <c r="AL42" s="19" t="s">
        <v>372</v>
      </c>
    </row>
    <row r="43" spans="1:38" x14ac:dyDescent="0.25">
      <c r="AF43" s="25" t="s">
        <v>373</v>
      </c>
      <c r="AL43" s="19" t="s">
        <v>374</v>
      </c>
    </row>
    <row r="44" spans="1:38" ht="23.25" x14ac:dyDescent="0.3">
      <c r="U44" s="26"/>
      <c r="AF44" s="15" t="s">
        <v>375</v>
      </c>
      <c r="AL44" t="s">
        <v>376</v>
      </c>
    </row>
    <row r="45" spans="1:38" x14ac:dyDescent="0.25">
      <c r="AF45" t="s">
        <v>377</v>
      </c>
      <c r="AL45" t="s">
        <v>378</v>
      </c>
    </row>
    <row r="46" spans="1:38" x14ac:dyDescent="0.25">
      <c r="AF46" t="s">
        <v>379</v>
      </c>
      <c r="AL46" t="s">
        <v>380</v>
      </c>
    </row>
    <row r="47" spans="1:38" x14ac:dyDescent="0.25">
      <c r="AF47" s="19" t="s">
        <v>381</v>
      </c>
      <c r="AL47" s="25" t="s">
        <v>382</v>
      </c>
    </row>
    <row r="48" spans="1:38" ht="23.25" x14ac:dyDescent="0.25">
      <c r="AF48" s="19" t="s">
        <v>383</v>
      </c>
      <c r="AL48" s="15" t="s">
        <v>384</v>
      </c>
    </row>
    <row r="49" spans="21:38" x14ac:dyDescent="0.25">
      <c r="AF49" t="s">
        <v>385</v>
      </c>
      <c r="AL49" t="s">
        <v>386</v>
      </c>
    </row>
    <row r="50" spans="21:38" ht="18.75" x14ac:dyDescent="0.3">
      <c r="U50" s="26"/>
      <c r="AF50" t="s">
        <v>387</v>
      </c>
      <c r="AL50" s="19" t="s">
        <v>388</v>
      </c>
    </row>
    <row r="51" spans="21:38" x14ac:dyDescent="0.25">
      <c r="AF51" t="s">
        <v>389</v>
      </c>
      <c r="AL51" s="19" t="s">
        <v>390</v>
      </c>
    </row>
    <row r="52" spans="21:38" x14ac:dyDescent="0.25">
      <c r="AF52" t="s">
        <v>391</v>
      </c>
      <c r="AL52" t="s">
        <v>392</v>
      </c>
    </row>
    <row r="53" spans="21:38" x14ac:dyDescent="0.25">
      <c r="AF53" t="s">
        <v>371</v>
      </c>
      <c r="AL53" s="19" t="s">
        <v>393</v>
      </c>
    </row>
    <row r="54" spans="21:38" ht="18.75" x14ac:dyDescent="0.3">
      <c r="U54" s="26"/>
      <c r="AF54" s="25" t="s">
        <v>394</v>
      </c>
      <c r="AL54" s="19" t="s">
        <v>395</v>
      </c>
    </row>
    <row r="55" spans="21:38" ht="23.25" x14ac:dyDescent="0.25">
      <c r="AF55" s="15" t="s">
        <v>396</v>
      </c>
      <c r="AL55" s="19" t="s">
        <v>397</v>
      </c>
    </row>
    <row r="56" spans="21:38" ht="23.25" x14ac:dyDescent="0.25">
      <c r="AF56" t="s">
        <v>398</v>
      </c>
      <c r="AL56" s="15" t="s">
        <v>399</v>
      </c>
    </row>
    <row r="57" spans="21:38" x14ac:dyDescent="0.25">
      <c r="AF57" t="s">
        <v>400</v>
      </c>
      <c r="AL57" t="s">
        <v>401</v>
      </c>
    </row>
    <row r="58" spans="21:38" x14ac:dyDescent="0.25">
      <c r="AF58" t="s">
        <v>402</v>
      </c>
      <c r="AL58" s="19" t="s">
        <v>403</v>
      </c>
    </row>
    <row r="59" spans="21:38" ht="18.75" x14ac:dyDescent="0.3">
      <c r="U59" s="26"/>
      <c r="AF59" s="25" t="s">
        <v>404</v>
      </c>
      <c r="AL59" s="19" t="s">
        <v>405</v>
      </c>
    </row>
    <row r="60" spans="21:38" x14ac:dyDescent="0.25">
      <c r="AF60" t="s">
        <v>406</v>
      </c>
      <c r="AL60" s="19" t="s">
        <v>407</v>
      </c>
    </row>
    <row r="61" spans="21:38" x14ac:dyDescent="0.25">
      <c r="AF61" s="19" t="s">
        <v>408</v>
      </c>
      <c r="AL61" t="s">
        <v>409</v>
      </c>
    </row>
    <row r="62" spans="21:38" x14ac:dyDescent="0.25">
      <c r="AF62" s="19" t="s">
        <v>410</v>
      </c>
      <c r="AL62" t="s">
        <v>411</v>
      </c>
    </row>
    <row r="63" spans="21:38" ht="23.25" x14ac:dyDescent="0.25">
      <c r="AF63" t="s">
        <v>412</v>
      </c>
      <c r="AL63" s="15" t="s">
        <v>413</v>
      </c>
    </row>
    <row r="64" spans="21:38" ht="23.25" x14ac:dyDescent="0.25">
      <c r="AF64" s="15" t="s">
        <v>414</v>
      </c>
      <c r="AL64" t="s">
        <v>415</v>
      </c>
    </row>
    <row r="65" spans="32:38" x14ac:dyDescent="0.25">
      <c r="AF65" t="s">
        <v>416</v>
      </c>
      <c r="AL65" s="19" t="s">
        <v>417</v>
      </c>
    </row>
    <row r="66" spans="32:38" x14ac:dyDescent="0.25">
      <c r="AF66" t="s">
        <v>356</v>
      </c>
      <c r="AL66" s="19" t="s">
        <v>418</v>
      </c>
    </row>
    <row r="67" spans="32:38" x14ac:dyDescent="0.25">
      <c r="AF67" t="s">
        <v>419</v>
      </c>
      <c r="AL67" s="19" t="s">
        <v>420</v>
      </c>
    </row>
    <row r="68" spans="32:38" x14ac:dyDescent="0.25">
      <c r="AF68" t="s">
        <v>363</v>
      </c>
      <c r="AL68" s="19" t="s">
        <v>421</v>
      </c>
    </row>
    <row r="69" spans="32:38" x14ac:dyDescent="0.25">
      <c r="AF69" t="s">
        <v>422</v>
      </c>
      <c r="AL69" s="19" t="s">
        <v>423</v>
      </c>
    </row>
    <row r="70" spans="32:38" x14ac:dyDescent="0.25">
      <c r="AF70" s="19" t="s">
        <v>424</v>
      </c>
      <c r="AL70" t="s">
        <v>425</v>
      </c>
    </row>
    <row r="71" spans="32:38" x14ac:dyDescent="0.25">
      <c r="AF71" s="19" t="s">
        <v>426</v>
      </c>
      <c r="AL71" t="s">
        <v>427</v>
      </c>
    </row>
    <row r="72" spans="32:38" x14ac:dyDescent="0.25">
      <c r="AF72" s="19" t="s">
        <v>428</v>
      </c>
    </row>
    <row r="73" spans="32:38" x14ac:dyDescent="0.25">
      <c r="AF73" t="s">
        <v>429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F629E-37CC-4226-9EC4-BA79C6C80568}">
  <dimension ref="A1:E12"/>
  <sheetViews>
    <sheetView workbookViewId="0">
      <selection activeCell="F16" sqref="F16"/>
    </sheetView>
  </sheetViews>
  <sheetFormatPr defaultRowHeight="15" x14ac:dyDescent="0.25"/>
  <sheetData>
    <row r="1" spans="1:5" ht="30" x14ac:dyDescent="0.25">
      <c r="A1" s="16" t="s">
        <v>430</v>
      </c>
      <c r="B1" s="27" t="s">
        <v>431</v>
      </c>
    </row>
    <row r="2" spans="1:5" x14ac:dyDescent="0.25">
      <c r="A2" s="17" t="s">
        <v>432</v>
      </c>
      <c r="B2" s="28" t="s">
        <v>433</v>
      </c>
      <c r="D2" t="s">
        <v>434</v>
      </c>
    </row>
    <row r="3" spans="1:5" x14ac:dyDescent="0.25">
      <c r="A3" s="17" t="s">
        <v>435</v>
      </c>
      <c r="B3" s="28" t="s">
        <v>436</v>
      </c>
      <c r="D3" s="25" t="s">
        <v>437</v>
      </c>
    </row>
    <row r="4" spans="1:5" x14ac:dyDescent="0.25">
      <c r="A4" s="17" t="s">
        <v>438</v>
      </c>
      <c r="B4" s="28" t="s">
        <v>439</v>
      </c>
      <c r="D4" t="s">
        <v>440</v>
      </c>
    </row>
    <row r="5" spans="1:5" x14ac:dyDescent="0.25">
      <c r="A5" s="17" t="s">
        <v>441</v>
      </c>
      <c r="B5" s="28" t="s">
        <v>442</v>
      </c>
      <c r="D5" t="s">
        <v>443</v>
      </c>
    </row>
    <row r="6" spans="1:5" x14ac:dyDescent="0.25">
      <c r="A6" s="17" t="s">
        <v>444</v>
      </c>
      <c r="B6" s="28" t="s">
        <v>445</v>
      </c>
      <c r="D6" t="s">
        <v>446</v>
      </c>
    </row>
    <row r="7" spans="1:5" x14ac:dyDescent="0.25">
      <c r="A7" s="17" t="s">
        <v>447</v>
      </c>
      <c r="B7" s="28" t="s">
        <v>448</v>
      </c>
      <c r="D7" s="19" t="s">
        <v>285</v>
      </c>
    </row>
    <row r="8" spans="1:5" x14ac:dyDescent="0.25">
      <c r="A8" s="17" t="s">
        <v>449</v>
      </c>
      <c r="B8" s="28" t="s">
        <v>450</v>
      </c>
      <c r="D8" s="19" t="s">
        <v>267</v>
      </c>
      <c r="E8" t="s">
        <v>313</v>
      </c>
    </row>
    <row r="9" spans="1:5" x14ac:dyDescent="0.25">
      <c r="D9" s="19"/>
    </row>
    <row r="10" spans="1:5" x14ac:dyDescent="0.25">
      <c r="D10" s="19" t="s">
        <v>564</v>
      </c>
    </row>
    <row r="12" spans="1:5" x14ac:dyDescent="0.25">
      <c r="A12" s="59" t="s">
        <v>565</v>
      </c>
      <c r="B12" s="59"/>
      <c r="C12" s="59"/>
      <c r="D12" s="59"/>
    </row>
  </sheetData>
  <mergeCells count="1"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CFADD-4430-40BC-BB02-E63AF8718693}">
  <sheetPr>
    <pageSetUpPr fitToPage="1"/>
  </sheetPr>
  <dimension ref="A1:D43"/>
  <sheetViews>
    <sheetView zoomScaleNormal="100" workbookViewId="0">
      <selection activeCell="B34" sqref="B34"/>
    </sheetView>
  </sheetViews>
  <sheetFormatPr defaultColWidth="8.7109375" defaultRowHeight="15" x14ac:dyDescent="0.25"/>
  <cols>
    <col min="1" max="1" width="42.42578125" customWidth="1"/>
    <col min="2" max="2" width="21" customWidth="1"/>
    <col min="3" max="3" width="22.140625" customWidth="1"/>
    <col min="4" max="4" width="14.7109375" customWidth="1"/>
  </cols>
  <sheetData>
    <row r="1" spans="1:4" x14ac:dyDescent="0.25">
      <c r="A1" t="s">
        <v>451</v>
      </c>
    </row>
    <row r="2" spans="1:4" x14ac:dyDescent="0.25">
      <c r="A2" s="25" t="s">
        <v>452</v>
      </c>
    </row>
    <row r="3" spans="1:4" ht="31.5" x14ac:dyDescent="0.25">
      <c r="A3" s="14" t="s">
        <v>453</v>
      </c>
    </row>
    <row r="5" spans="1:4" x14ac:dyDescent="0.25">
      <c r="A5" s="29" t="s">
        <v>454</v>
      </c>
      <c r="B5" s="29" t="s">
        <v>2</v>
      </c>
      <c r="C5" s="29" t="s">
        <v>455</v>
      </c>
      <c r="D5" s="29" t="s">
        <v>456</v>
      </c>
    </row>
    <row r="6" spans="1:4" ht="30" x14ac:dyDescent="0.25">
      <c r="A6" s="42" t="s">
        <v>457</v>
      </c>
      <c r="B6" s="43">
        <v>2</v>
      </c>
      <c r="C6" s="42" t="s">
        <v>458</v>
      </c>
      <c r="D6" s="42" t="s">
        <v>527</v>
      </c>
    </row>
    <row r="7" spans="1:4" x14ac:dyDescent="0.25">
      <c r="A7" s="42" t="s">
        <v>459</v>
      </c>
      <c r="B7" s="43">
        <v>1</v>
      </c>
      <c r="C7" s="42" t="s">
        <v>460</v>
      </c>
      <c r="D7" s="42" t="s">
        <v>527</v>
      </c>
    </row>
    <row r="8" spans="1:4" x14ac:dyDescent="0.25">
      <c r="A8" s="42" t="s">
        <v>462</v>
      </c>
      <c r="B8" s="43">
        <v>1</v>
      </c>
      <c r="C8" s="42" t="s">
        <v>463</v>
      </c>
      <c r="D8" s="42" t="s">
        <v>527</v>
      </c>
    </row>
    <row r="9" spans="1:4" x14ac:dyDescent="0.25">
      <c r="A9" s="30" t="s">
        <v>464</v>
      </c>
      <c r="B9" s="31">
        <v>1</v>
      </c>
      <c r="C9" s="30" t="s">
        <v>465</v>
      </c>
      <c r="D9" s="30" t="s">
        <v>466</v>
      </c>
    </row>
    <row r="10" spans="1:4" x14ac:dyDescent="0.25">
      <c r="A10" s="30" t="s">
        <v>467</v>
      </c>
      <c r="B10" s="31">
        <v>3</v>
      </c>
      <c r="C10" s="30" t="s">
        <v>468</v>
      </c>
      <c r="D10" s="30" t="s">
        <v>469</v>
      </c>
    </row>
    <row r="11" spans="1:4" x14ac:dyDescent="0.25">
      <c r="A11" s="30" t="s">
        <v>470</v>
      </c>
      <c r="B11" s="31">
        <v>4</v>
      </c>
      <c r="C11" s="30" t="s">
        <v>471</v>
      </c>
      <c r="D11" s="30" t="s">
        <v>472</v>
      </c>
    </row>
    <row r="12" spans="1:4" x14ac:dyDescent="0.25">
      <c r="A12" s="30" t="s">
        <v>473</v>
      </c>
      <c r="B12" s="31">
        <v>1</v>
      </c>
      <c r="C12" s="30" t="s">
        <v>474</v>
      </c>
      <c r="D12" s="30" t="s">
        <v>475</v>
      </c>
    </row>
    <row r="13" spans="1:4" x14ac:dyDescent="0.25">
      <c r="A13" s="30" t="s">
        <v>476</v>
      </c>
      <c r="B13" s="31">
        <v>1</v>
      </c>
      <c r="C13" s="30" t="s">
        <v>477</v>
      </c>
      <c r="D13" s="30" t="s">
        <v>478</v>
      </c>
    </row>
    <row r="14" spans="1:4" x14ac:dyDescent="0.25">
      <c r="A14" s="30" t="s">
        <v>479</v>
      </c>
      <c r="B14" s="31">
        <v>1</v>
      </c>
      <c r="C14" s="30" t="s">
        <v>480</v>
      </c>
      <c r="D14" s="30" t="s">
        <v>481</v>
      </c>
    </row>
    <row r="15" spans="1:4" x14ac:dyDescent="0.25">
      <c r="A15" s="30" t="s">
        <v>482</v>
      </c>
      <c r="B15" s="31" t="s">
        <v>483</v>
      </c>
      <c r="C15" s="30" t="s">
        <v>484</v>
      </c>
      <c r="D15" s="30" t="s">
        <v>485</v>
      </c>
    </row>
    <row r="16" spans="1:4" x14ac:dyDescent="0.25">
      <c r="A16" s="30" t="s">
        <v>486</v>
      </c>
      <c r="B16" s="31" t="s">
        <v>487</v>
      </c>
      <c r="C16" s="30" t="s">
        <v>488</v>
      </c>
      <c r="D16" s="30" t="s">
        <v>466</v>
      </c>
    </row>
    <row r="17" spans="1:4" x14ac:dyDescent="0.25">
      <c r="A17" s="30" t="s">
        <v>489</v>
      </c>
      <c r="B17" s="31" t="s">
        <v>487</v>
      </c>
      <c r="C17" s="30" t="s">
        <v>490</v>
      </c>
      <c r="D17" s="30" t="s">
        <v>491</v>
      </c>
    </row>
    <row r="18" spans="1:4" x14ac:dyDescent="0.25">
      <c r="A18" s="30" t="s">
        <v>492</v>
      </c>
      <c r="B18" s="31" t="s">
        <v>487</v>
      </c>
      <c r="C18" s="30" t="s">
        <v>493</v>
      </c>
      <c r="D18" s="30" t="s">
        <v>494</v>
      </c>
    </row>
    <row r="19" spans="1:4" x14ac:dyDescent="0.25">
      <c r="A19" s="30" t="s">
        <v>495</v>
      </c>
      <c r="B19" s="31">
        <v>1</v>
      </c>
      <c r="C19" s="30" t="s">
        <v>496</v>
      </c>
      <c r="D19" s="30" t="s">
        <v>497</v>
      </c>
    </row>
    <row r="20" spans="1:4" x14ac:dyDescent="0.25">
      <c r="A20" s="30" t="s">
        <v>498</v>
      </c>
      <c r="B20" s="31" t="s">
        <v>499</v>
      </c>
      <c r="C20" s="30" t="s">
        <v>500</v>
      </c>
      <c r="D20" s="30" t="s">
        <v>461</v>
      </c>
    </row>
    <row r="22" spans="1:4" ht="31.5" x14ac:dyDescent="0.25">
      <c r="A22" s="14" t="s">
        <v>501</v>
      </c>
    </row>
    <row r="24" spans="1:4" ht="23.25" hidden="1" x14ac:dyDescent="0.25">
      <c r="A24" s="15" t="s">
        <v>502</v>
      </c>
    </row>
    <row r="25" spans="1:4" hidden="1" x14ac:dyDescent="0.25">
      <c r="A25" s="32" t="s">
        <v>503</v>
      </c>
    </row>
    <row r="26" spans="1:4" hidden="1" x14ac:dyDescent="0.25">
      <c r="A26" t="s">
        <v>504</v>
      </c>
    </row>
    <row r="27" spans="1:4" hidden="1" x14ac:dyDescent="0.25"/>
    <row r="28" spans="1:4" ht="23.25" x14ac:dyDescent="0.25">
      <c r="A28" s="15" t="s">
        <v>505</v>
      </c>
    </row>
    <row r="29" spans="1:4" ht="18" x14ac:dyDescent="0.25">
      <c r="A29" s="22" t="s">
        <v>506</v>
      </c>
    </row>
    <row r="30" spans="1:4" x14ac:dyDescent="0.25">
      <c r="A30" t="s">
        <v>507</v>
      </c>
    </row>
    <row r="32" spans="1:4" ht="23.25" x14ac:dyDescent="0.25">
      <c r="A32" s="15" t="s">
        <v>508</v>
      </c>
    </row>
    <row r="33" spans="1:2" x14ac:dyDescent="0.25">
      <c r="A33" t="s">
        <v>509</v>
      </c>
    </row>
    <row r="34" spans="1:2" x14ac:dyDescent="0.25">
      <c r="A34" t="s">
        <v>510</v>
      </c>
    </row>
    <row r="36" spans="1:2" ht="23.25" x14ac:dyDescent="0.25">
      <c r="A36" s="15" t="s">
        <v>511</v>
      </c>
    </row>
    <row r="37" spans="1:2" x14ac:dyDescent="0.25">
      <c r="A37" t="s">
        <v>512</v>
      </c>
    </row>
    <row r="38" spans="1:2" x14ac:dyDescent="0.25">
      <c r="A38" t="s">
        <v>513</v>
      </c>
    </row>
    <row r="40" spans="1:2" ht="31.5" x14ac:dyDescent="0.25">
      <c r="A40" s="14" t="s">
        <v>514</v>
      </c>
    </row>
    <row r="41" spans="1:2" x14ac:dyDescent="0.25">
      <c r="A41" s="16" t="s">
        <v>515</v>
      </c>
      <c r="B41" s="16" t="s">
        <v>4</v>
      </c>
    </row>
    <row r="42" spans="1:2" x14ac:dyDescent="0.25">
      <c r="A42" s="17" t="s">
        <v>516</v>
      </c>
      <c r="B42" s="17" t="s">
        <v>517</v>
      </c>
    </row>
    <row r="43" spans="1:2" x14ac:dyDescent="0.25">
      <c r="A43" s="17" t="s">
        <v>518</v>
      </c>
      <c r="B43" s="33" t="s">
        <v>519</v>
      </c>
    </row>
  </sheetData>
  <hyperlinks>
    <hyperlink ref="A25" r:id="rId1" xr:uid="{BAF5AB34-0ADB-40C6-B321-41C0FC82929D}"/>
  </hyperlinks>
  <pageMargins left="0.25" right="0.25" top="0.75" bottom="0.75" header="0.3" footer="0.3"/>
  <pageSetup paperSize="8" scale="82" orientation="landscape" horizontalDpi="300" verticalDpi="3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1E3B-85A5-4E48-835D-A435BDF32D34}">
  <dimension ref="A1:E23"/>
  <sheetViews>
    <sheetView zoomScaleNormal="100" workbookViewId="0">
      <selection activeCell="I25" sqref="I25"/>
    </sheetView>
  </sheetViews>
  <sheetFormatPr defaultColWidth="8.7109375" defaultRowHeight="15" x14ac:dyDescent="0.25"/>
  <cols>
    <col min="1" max="1" width="11.28515625" customWidth="1"/>
    <col min="2" max="2" width="56.85546875" customWidth="1"/>
    <col min="3" max="3" width="10.28515625" customWidth="1"/>
    <col min="4" max="4" width="16.140625" customWidth="1"/>
  </cols>
  <sheetData>
    <row r="1" spans="1:5" x14ac:dyDescent="0.25">
      <c r="A1" t="s">
        <v>520</v>
      </c>
      <c r="B1" t="s">
        <v>521</v>
      </c>
      <c r="C1" t="s">
        <v>528</v>
      </c>
      <c r="D1" t="s">
        <v>522</v>
      </c>
    </row>
    <row r="2" spans="1:5" x14ac:dyDescent="0.25">
      <c r="A2" s="44" t="s">
        <v>523</v>
      </c>
      <c r="B2" s="45" t="s">
        <v>524</v>
      </c>
      <c r="C2" s="35"/>
      <c r="D2" s="46">
        <v>7996</v>
      </c>
      <c r="E2" s="47" t="s">
        <v>562</v>
      </c>
    </row>
    <row r="3" spans="1:5" ht="30" x14ac:dyDescent="0.25">
      <c r="A3" s="44"/>
      <c r="B3" s="57" t="s">
        <v>529</v>
      </c>
      <c r="C3" s="17">
        <v>12610010</v>
      </c>
      <c r="D3" s="34">
        <v>6990</v>
      </c>
      <c r="E3" s="49" t="s">
        <v>530</v>
      </c>
    </row>
    <row r="4" spans="1:5" x14ac:dyDescent="0.25">
      <c r="A4" s="44"/>
      <c r="B4" s="48" t="s">
        <v>531</v>
      </c>
      <c r="C4" s="17"/>
      <c r="D4" s="34"/>
      <c r="E4" s="49"/>
    </row>
    <row r="5" spans="1:5" ht="45" x14ac:dyDescent="0.25">
      <c r="A5" s="44"/>
      <c r="B5" s="57" t="s">
        <v>525</v>
      </c>
      <c r="C5" s="17">
        <v>12642196</v>
      </c>
      <c r="D5" s="34">
        <v>8999</v>
      </c>
      <c r="E5" s="49" t="s">
        <v>532</v>
      </c>
    </row>
    <row r="6" spans="1:5" x14ac:dyDescent="0.25">
      <c r="A6" s="44"/>
      <c r="B6" s="53" t="s">
        <v>533</v>
      </c>
      <c r="C6" s="54">
        <v>12225794</v>
      </c>
      <c r="D6" s="55">
        <v>1656</v>
      </c>
      <c r="E6" s="51" t="s">
        <v>534</v>
      </c>
    </row>
    <row r="7" spans="1:5" x14ac:dyDescent="0.25">
      <c r="A7" s="44"/>
      <c r="B7" s="56" t="s">
        <v>535</v>
      </c>
      <c r="C7" s="35">
        <v>12032762</v>
      </c>
      <c r="D7" s="34">
        <v>980</v>
      </c>
      <c r="E7" s="49" t="s">
        <v>536</v>
      </c>
    </row>
    <row r="8" spans="1:5" x14ac:dyDescent="0.25">
      <c r="A8" s="44"/>
      <c r="B8" s="57" t="s">
        <v>537</v>
      </c>
      <c r="C8" s="17">
        <v>12647292</v>
      </c>
      <c r="D8" s="34">
        <v>2684</v>
      </c>
      <c r="E8" s="49" t="s">
        <v>538</v>
      </c>
    </row>
    <row r="9" spans="1:5" ht="30" x14ac:dyDescent="0.25">
      <c r="A9" s="44"/>
      <c r="B9" s="48" t="s">
        <v>539</v>
      </c>
      <c r="C9" s="17">
        <v>12235433</v>
      </c>
      <c r="D9" s="34">
        <v>4430</v>
      </c>
      <c r="E9" s="49" t="s">
        <v>540</v>
      </c>
    </row>
    <row r="10" spans="1:5" x14ac:dyDescent="0.25">
      <c r="A10" s="44"/>
      <c r="B10" s="48" t="s">
        <v>541</v>
      </c>
      <c r="C10" s="17">
        <v>12289354</v>
      </c>
      <c r="D10" s="34">
        <v>865</v>
      </c>
      <c r="E10" s="50" t="s">
        <v>542</v>
      </c>
    </row>
    <row r="11" spans="1:5" ht="45" x14ac:dyDescent="0.25">
      <c r="A11" s="44" t="s">
        <v>526</v>
      </c>
      <c r="B11" s="57" t="s">
        <v>525</v>
      </c>
      <c r="C11" s="17">
        <v>12642196</v>
      </c>
      <c r="D11" s="34">
        <v>8999</v>
      </c>
      <c r="E11" s="49" t="s">
        <v>532</v>
      </c>
    </row>
    <row r="12" spans="1:5" ht="30" x14ac:dyDescent="0.25">
      <c r="A12" s="44"/>
      <c r="B12" s="57" t="s">
        <v>543</v>
      </c>
      <c r="C12" s="17">
        <v>12573904</v>
      </c>
      <c r="D12" s="34">
        <v>6651</v>
      </c>
      <c r="E12" s="49" t="s">
        <v>544</v>
      </c>
    </row>
    <row r="13" spans="1:5" ht="30" x14ac:dyDescent="0.25">
      <c r="A13" s="44"/>
      <c r="B13" s="48" t="s">
        <v>545</v>
      </c>
      <c r="C13" s="35">
        <v>12438083</v>
      </c>
      <c r="D13" s="34">
        <v>23900</v>
      </c>
      <c r="E13" s="49" t="s">
        <v>546</v>
      </c>
    </row>
    <row r="14" spans="1:5" ht="30" x14ac:dyDescent="0.25">
      <c r="A14" s="44"/>
      <c r="B14" s="57" t="s">
        <v>547</v>
      </c>
      <c r="C14" s="17">
        <v>12491920</v>
      </c>
      <c r="D14" s="34">
        <v>1680</v>
      </c>
      <c r="E14" s="49" t="s">
        <v>548</v>
      </c>
    </row>
    <row r="15" spans="1:5" x14ac:dyDescent="0.25">
      <c r="A15" s="44"/>
      <c r="B15" s="53" t="s">
        <v>533</v>
      </c>
      <c r="C15" s="54">
        <v>12225794</v>
      </c>
      <c r="D15" s="55">
        <v>1656</v>
      </c>
      <c r="E15" s="50" t="s">
        <v>534</v>
      </c>
    </row>
    <row r="16" spans="1:5" x14ac:dyDescent="0.25">
      <c r="A16" s="44"/>
      <c r="B16" s="56" t="s">
        <v>535</v>
      </c>
      <c r="C16" s="35">
        <v>12032762</v>
      </c>
      <c r="D16" s="34">
        <v>980</v>
      </c>
      <c r="E16" s="49" t="s">
        <v>536</v>
      </c>
    </row>
    <row r="17" spans="1:5" x14ac:dyDescent="0.25">
      <c r="A17" s="44"/>
      <c r="B17" s="57" t="s">
        <v>537</v>
      </c>
      <c r="C17" s="17">
        <v>12647292</v>
      </c>
      <c r="D17" s="34">
        <v>2684</v>
      </c>
      <c r="E17" s="49" t="s">
        <v>538</v>
      </c>
    </row>
    <row r="18" spans="1:5" ht="30" x14ac:dyDescent="0.25">
      <c r="A18" s="44"/>
      <c r="B18" s="48" t="s">
        <v>539</v>
      </c>
      <c r="C18" s="17">
        <v>12235433</v>
      </c>
      <c r="D18" s="34">
        <v>4430</v>
      </c>
      <c r="E18" s="49" t="s">
        <v>540</v>
      </c>
    </row>
    <row r="19" spans="1:5" x14ac:dyDescent="0.25">
      <c r="C19" s="35"/>
      <c r="E19" s="35"/>
    </row>
    <row r="20" spans="1:5" ht="30" hidden="1" x14ac:dyDescent="0.25">
      <c r="A20" t="s">
        <v>549</v>
      </c>
      <c r="B20" s="48" t="s">
        <v>550</v>
      </c>
      <c r="C20" s="17">
        <v>12401494</v>
      </c>
      <c r="D20" s="34">
        <f>373*8</f>
        <v>2984</v>
      </c>
      <c r="E20" s="50" t="s">
        <v>551</v>
      </c>
    </row>
    <row r="22" spans="1:5" x14ac:dyDescent="0.25">
      <c r="D22" s="58">
        <f>SUM(D3:D20)</f>
        <v>80568</v>
      </c>
    </row>
    <row r="23" spans="1:5" x14ac:dyDescent="0.25">
      <c r="B23" s="56" t="s">
        <v>563</v>
      </c>
    </row>
  </sheetData>
  <mergeCells count="2">
    <mergeCell ref="A2:A10"/>
    <mergeCell ref="A11:A18"/>
  </mergeCells>
  <hyperlinks>
    <hyperlink ref="E10" r:id="rId1" xr:uid="{09BBDC1A-E7A6-4246-9F0A-DF78A45CE6C8}"/>
    <hyperlink ref="E7" r:id="rId2" xr:uid="{28DAD4C6-D7A1-45E3-BBA8-07909403FB71}"/>
    <hyperlink ref="E16" r:id="rId3" xr:uid="{EFE704A5-EF43-4A00-8307-2076B4333329}"/>
    <hyperlink ref="E15" r:id="rId4" xr:uid="{46FCE8A8-C34A-4F31-BECA-454A9402F77E}"/>
    <hyperlink ref="E6" r:id="rId5" xr:uid="{4914CC5B-18F7-4A58-AB58-0518F4F65CC1}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Отопление</vt:lpstr>
      <vt:lpstr>Автоматика и логика</vt:lpstr>
      <vt:lpstr>Теплый пол</vt:lpstr>
      <vt:lpstr>Обвязка насосной станции</vt:lpstr>
      <vt:lpstr>Финишная сантехника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БОРТНОВСЬКИЙ Віталій Васильович</dc:creator>
  <cp:lastModifiedBy>БОРТНОВСЬКИЙ Віталій Васильович</cp:lastModifiedBy>
  <dcterms:created xsi:type="dcterms:W3CDTF">2026-07-07T07:48:16Z</dcterms:created>
  <dcterms:modified xsi:type="dcterms:W3CDTF">2026-08-04T07:41:15Z</dcterms:modified>
</cp:coreProperties>
</file>