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nna\Downloads\Віто-Літовський\ТЗ\"/>
    </mc:Choice>
  </mc:AlternateContent>
  <xr:revisionPtr revIDLastSave="0" documentId="13_ncr:1_{4DC5957E-0B2C-4BBE-BF89-8E4C9DD10CC3}" xr6:coauthVersionLast="47" xr6:coauthVersionMax="47" xr10:uidLastSave="{00000000-0000-0000-0000-000000000000}"/>
  <bookViews>
    <workbookView xWindow="30060" yWindow="-855" windowWidth="14235" windowHeight="15105" xr2:uid="{00000000-000D-0000-FFFF-FFFF00000000}"/>
  </bookViews>
  <sheets>
    <sheet name="ТЗ асфальт" sheetId="2" r:id="rId1"/>
    <sheet name="ТЗ ФЕМ" sheetId="3" r:id="rId2"/>
    <sheet name="Виконавча схема" sheetId="4" r:id="rId3"/>
  </sheets>
  <calcPr calcId="191029"/>
</workbook>
</file>

<file path=xl/calcChain.xml><?xml version="1.0" encoding="utf-8"?>
<calcChain xmlns="http://schemas.openxmlformats.org/spreadsheetml/2006/main">
  <c r="D19" i="3" l="1"/>
  <c r="F19" i="3" s="1"/>
  <c r="D15" i="3"/>
  <c r="D16" i="3" s="1"/>
  <c r="F24" i="3" l="1"/>
  <c r="D18" i="3"/>
  <c r="F23" i="3"/>
  <c r="D22" i="3"/>
  <c r="F22" i="3" s="1"/>
  <c r="D21" i="3"/>
  <c r="F21" i="3" s="1"/>
  <c r="F20" i="3"/>
  <c r="F18" i="3"/>
  <c r="F17" i="3"/>
  <c r="F15" i="3"/>
  <c r="F14" i="3"/>
  <c r="F16" i="3" l="1"/>
  <c r="F24" i="2"/>
  <c r="F29" i="3" l="1"/>
  <c r="F30" i="3" s="1"/>
  <c r="F31" i="3" s="1"/>
  <c r="D18" i="2"/>
  <c r="F14" i="2" l="1"/>
  <c r="D22" i="2"/>
  <c r="D23" i="2"/>
  <c r="F23" i="2" s="1"/>
  <c r="F22" i="2"/>
  <c r="F21" i="2"/>
  <c r="D20" i="2" l="1"/>
  <c r="F18" i="2"/>
  <c r="D16" i="2"/>
  <c r="F16" i="2" s="1"/>
  <c r="F17" i="2" l="1"/>
  <c r="F15" i="2"/>
  <c r="F19" i="2" l="1"/>
  <c r="F20" i="2" l="1"/>
  <c r="F28" i="2" s="1"/>
  <c r="F29" i="2" l="1"/>
  <c r="F30" i="2" s="1"/>
</calcChain>
</file>

<file path=xl/sharedStrings.xml><?xml version="1.0" encoding="utf-8"?>
<sst xmlns="http://schemas.openxmlformats.org/spreadsheetml/2006/main" count="101" uniqueCount="52">
  <si>
    <t>№ п/п</t>
  </si>
  <si>
    <t>Найменування робіт</t>
  </si>
  <si>
    <t>Од. вим.</t>
  </si>
  <si>
    <t>м2</t>
  </si>
  <si>
    <t>т</t>
  </si>
  <si>
    <t>ВСЬОГО без ПДВ</t>
  </si>
  <si>
    <t>ПДВ 20%</t>
  </si>
  <si>
    <t xml:space="preserve">ВСЬОГО з ПДВ </t>
  </si>
  <si>
    <t>Об'єм</t>
  </si>
  <si>
    <t>Ціна без ПДВ, грн.</t>
  </si>
  <si>
    <t>Вартість без ПДВ, грн.</t>
  </si>
  <si>
    <t>Асфальтобетон В-10 з доставкою</t>
  </si>
  <si>
    <t>м3</t>
  </si>
  <si>
    <t>шт</t>
  </si>
  <si>
    <t>на улаштування асфальтобетонного покриття за адресою пров. Віто-Литовський, 6 в м. Києві</t>
  </si>
  <si>
    <t>Прибирання території від бруду та пилу</t>
  </si>
  <si>
    <t>Улаштування вирівнюючого шару з асфальтобетону</t>
  </si>
  <si>
    <t>Розлив в'яжучих матеріалів</t>
  </si>
  <si>
    <t>Емульсія бітумна дорожна</t>
  </si>
  <si>
    <t>Влаштування шару а/б покриття Н=5 см</t>
  </si>
  <si>
    <t>Демонтаж та установка горловин люків оглядових колодязів у проектні відмітки</t>
  </si>
  <si>
    <t>Розчин М100 з доставкою</t>
  </si>
  <si>
    <t>КО-6 з доставкою</t>
  </si>
  <si>
    <t xml:space="preserve">Люк чавунний б/в віддемонтажу </t>
  </si>
  <si>
    <t>Відсів з доставкою</t>
  </si>
  <si>
    <t>Цемент М500 з доставкою</t>
  </si>
  <si>
    <t xml:space="preserve">Влаштування покриття ФЕМ </t>
  </si>
  <si>
    <t xml:space="preserve">Підрізання ФЕМ </t>
  </si>
  <si>
    <t>м</t>
  </si>
  <si>
    <t>Улаштування монтажного шару Нсер=6см із приготуванням розчину з відсіву 1:6 з цементом</t>
  </si>
  <si>
    <t>пісок з доставкою</t>
  </si>
  <si>
    <t>ФЕМ подвійне Т Н=6см з доставкою</t>
  </si>
  <si>
    <t>тн</t>
  </si>
  <si>
    <t xml:space="preserve">Люк чавунний б/в від демонтажу </t>
  </si>
  <si>
    <t>Технічне завдання</t>
  </si>
  <si>
    <t>1)</t>
  </si>
  <si>
    <t>Дякуємо за проявлений інтерес до нашого обєкту та просимо Вас при формуванні КП врахувати наступне:</t>
  </si>
  <si>
    <t>Вказати назву компанії Виконавця з відобрадженням ЄДРПОУ</t>
  </si>
  <si>
    <t>2)</t>
  </si>
  <si>
    <t>Додаткові / інші невраховані витрати на Ваш погляд</t>
  </si>
  <si>
    <t>Зазначити наявність відповідних ліцензій та довзолів необхідних для виконання таких робіт</t>
  </si>
  <si>
    <t>3)</t>
  </si>
  <si>
    <t>Відобразити гарантію на даний комплекс виконанних робіт</t>
  </si>
  <si>
    <t>4)</t>
  </si>
  <si>
    <t>Прикріпити портфоліо реалізованих обєктів з подібного напрямку будівельної галузі</t>
  </si>
  <si>
    <t>5)</t>
  </si>
  <si>
    <t>Умови фінансування</t>
  </si>
  <si>
    <t>Терміни реалізації</t>
  </si>
  <si>
    <t>6)</t>
  </si>
  <si>
    <t>Склад робіт</t>
  </si>
  <si>
    <t>на улаштування ФЕМ покриття за адресою пров. Віто-Литовський, 6 в м. Києві</t>
  </si>
  <si>
    <t>Нижче відображена фактична геодезична зйомка для розуміння існуючого релєфу покриття на площадці: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</si>
</sst>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_₴"/>
    <numFmt numFmtId="166" formatCode="0.0"/>
  </numFmts>
  <fonts count="20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4"/>
      <color rgb="FF0070C0"/>
      <name val="Arial"/>
      <family val="2"/>
      <charset val="204"/>
      <scheme val="minor"/>
    </font>
    <font>
      <b/>
      <sz val="16"/>
      <color rgb="FF0070C0"/>
      <name val="Times New Roman"/>
      <family val="1"/>
      <charset val="204"/>
    </font>
    <font>
      <sz val="16"/>
      <color rgb="FF0070C0"/>
      <name val="Arial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u/>
      <sz val="10"/>
      <color rgb="FF0070C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0" fontId="6" fillId="0" borderId="0" xfId="0" applyFont="1"/>
    <xf numFmtId="2" fontId="7" fillId="0" borderId="4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8" fillId="0" borderId="4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4" fontId="0" fillId="0" borderId="0" xfId="0" applyNumberFormat="1"/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3" fillId="0" borderId="0" xfId="0" applyFont="1" applyAlignment="1">
      <alignment vertical="center"/>
    </xf>
    <xf numFmtId="2" fontId="7" fillId="0" borderId="12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24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" fontId="2" fillId="0" borderId="25" xfId="0" applyNumberFormat="1" applyFont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4" fontId="2" fillId="0" borderId="26" xfId="0" applyNumberFormat="1" applyFont="1" applyBorder="1" applyAlignment="1">
      <alignment horizontal="center" vertical="center"/>
    </xf>
    <xf numFmtId="4" fontId="8" fillId="0" borderId="26" xfId="1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4" fontId="6" fillId="0" borderId="20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 shrinkToFit="1"/>
    </xf>
    <xf numFmtId="4" fontId="6" fillId="0" borderId="26" xfId="0" applyNumberFormat="1" applyFont="1" applyBorder="1" applyAlignment="1">
      <alignment horizontal="center" vertical="center" shrinkToFit="1"/>
    </xf>
    <xf numFmtId="165" fontId="8" fillId="0" borderId="26" xfId="1" applyNumberFormat="1" applyFont="1" applyBorder="1" applyAlignment="1">
      <alignment horizontal="center" vertical="center" wrapText="1" shrinkToFit="1"/>
    </xf>
    <xf numFmtId="4" fontId="7" fillId="0" borderId="26" xfId="0" applyNumberFormat="1" applyFont="1" applyBorder="1" applyAlignment="1">
      <alignment horizontal="center"/>
    </xf>
    <xf numFmtId="4" fontId="7" fillId="0" borderId="27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4" fontId="6" fillId="0" borderId="28" xfId="0" applyNumberFormat="1" applyFont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left" vertical="center"/>
    </xf>
    <xf numFmtId="2" fontId="7" fillId="2" borderId="33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left" vertical="center"/>
    </xf>
    <xf numFmtId="4" fontId="7" fillId="0" borderId="32" xfId="0" applyNumberFormat="1" applyFont="1" applyBorder="1" applyAlignment="1">
      <alignment horizontal="center"/>
    </xf>
    <xf numFmtId="0" fontId="6" fillId="0" borderId="38" xfId="0" applyFont="1" applyBorder="1" applyAlignment="1">
      <alignment horizontal="center" vertical="center"/>
    </xf>
    <xf numFmtId="4" fontId="2" fillId="0" borderId="40" xfId="0" applyNumberFormat="1" applyFont="1" applyBorder="1" applyAlignment="1">
      <alignment horizontal="center" vertical="center"/>
    </xf>
    <xf numFmtId="4" fontId="2" fillId="0" borderId="41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2" xfId="0" applyNumberFormat="1" applyFont="1" applyBorder="1" applyAlignment="1">
      <alignment horizontal="center" vertical="center"/>
    </xf>
    <xf numFmtId="4" fontId="8" fillId="0" borderId="3" xfId="1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45" xfId="0" applyFont="1" applyBorder="1" applyAlignment="1">
      <alignment horizontal="center" vertical="center" wrapText="1"/>
    </xf>
    <xf numFmtId="4" fontId="6" fillId="0" borderId="46" xfId="0" applyNumberFormat="1" applyFont="1" applyBorder="1" applyAlignment="1">
      <alignment horizontal="center" vertical="center" shrinkToFit="1"/>
    </xf>
    <xf numFmtId="4" fontId="6" fillId="0" borderId="47" xfId="0" applyNumberFormat="1" applyFont="1" applyBorder="1" applyAlignment="1">
      <alignment horizontal="center" vertical="center" shrinkToFit="1"/>
    </xf>
    <xf numFmtId="4" fontId="6" fillId="0" borderId="43" xfId="0" applyNumberFormat="1" applyFont="1" applyBorder="1" applyAlignment="1">
      <alignment horizontal="center" vertical="center" shrinkToFit="1"/>
    </xf>
    <xf numFmtId="4" fontId="6" fillId="0" borderId="48" xfId="0" applyNumberFormat="1" applyFont="1" applyBorder="1" applyAlignment="1">
      <alignment horizontal="center" vertical="center" shrinkToFit="1"/>
    </xf>
    <xf numFmtId="165" fontId="8" fillId="0" borderId="43" xfId="1" applyNumberFormat="1" applyFont="1" applyBorder="1" applyAlignment="1">
      <alignment horizontal="center" vertical="center" wrapText="1" shrinkToFit="1"/>
    </xf>
    <xf numFmtId="4" fontId="7" fillId="0" borderId="43" xfId="0" applyNumberFormat="1" applyFont="1" applyBorder="1" applyAlignment="1">
      <alignment horizontal="center"/>
    </xf>
    <xf numFmtId="4" fontId="7" fillId="0" borderId="44" xfId="0" applyNumberFormat="1" applyFont="1" applyBorder="1" applyAlignment="1">
      <alignment horizontal="center"/>
    </xf>
    <xf numFmtId="4" fontId="6" fillId="0" borderId="39" xfId="0" applyNumberFormat="1" applyFont="1" applyBorder="1" applyAlignment="1">
      <alignment horizontal="center" vertical="center"/>
    </xf>
    <xf numFmtId="4" fontId="6" fillId="0" borderId="34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35" xfId="0" applyNumberFormat="1" applyFont="1" applyBorder="1" applyAlignment="1">
      <alignment horizontal="center" vertical="center"/>
    </xf>
    <xf numFmtId="4" fontId="8" fillId="0" borderId="10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2" fontId="7" fillId="2" borderId="15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4" fontId="7" fillId="0" borderId="49" xfId="0" applyNumberFormat="1" applyFont="1" applyBorder="1" applyAlignment="1">
      <alignment horizontal="center"/>
    </xf>
    <xf numFmtId="4" fontId="8" fillId="0" borderId="24" xfId="1" applyNumberFormat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4" fontId="8" fillId="0" borderId="13" xfId="1" applyNumberFormat="1" applyFont="1" applyBorder="1" applyAlignment="1">
      <alignment horizontal="center" vertical="center"/>
    </xf>
    <xf numFmtId="165" fontId="8" fillId="0" borderId="44" xfId="1" applyNumberFormat="1" applyFont="1" applyBorder="1" applyAlignment="1">
      <alignment horizontal="center" vertical="center" wrapText="1" shrinkToFit="1"/>
    </xf>
    <xf numFmtId="0" fontId="2" fillId="0" borderId="46" xfId="0" applyFont="1" applyBorder="1" applyAlignment="1">
      <alignment horizontal="left" vertical="center" wrapText="1" shrinkToFit="1"/>
    </xf>
    <xf numFmtId="0" fontId="2" fillId="0" borderId="47" xfId="0" applyFont="1" applyBorder="1" applyAlignment="1">
      <alignment horizontal="left" vertical="center" wrapText="1" shrinkToFit="1"/>
    </xf>
    <xf numFmtId="0" fontId="4" fillId="0" borderId="43" xfId="0" applyFont="1" applyBorder="1" applyAlignment="1">
      <alignment horizontal="right" vertical="center" wrapText="1" shrinkToFit="1"/>
    </xf>
    <xf numFmtId="0" fontId="4" fillId="0" borderId="47" xfId="0" applyFont="1" applyBorder="1" applyAlignment="1">
      <alignment horizontal="right" vertical="center" wrapText="1" shrinkToFit="1"/>
    </xf>
    <xf numFmtId="0" fontId="2" fillId="0" borderId="48" xfId="0" applyFont="1" applyBorder="1" applyAlignment="1">
      <alignment horizontal="left" vertical="center" wrapText="1" shrinkToFit="1"/>
    </xf>
    <xf numFmtId="0" fontId="8" fillId="0" borderId="43" xfId="1" applyFont="1" applyBorder="1" applyAlignment="1">
      <alignment horizontal="left" vertical="center" wrapText="1" shrinkToFit="1"/>
    </xf>
    <xf numFmtId="0" fontId="4" fillId="0" borderId="43" xfId="1" applyFont="1" applyBorder="1" applyAlignment="1">
      <alignment horizontal="right" vertical="center" wrapText="1" shrinkToFit="1"/>
    </xf>
    <xf numFmtId="0" fontId="9" fillId="0" borderId="43" xfId="1" applyFont="1" applyBorder="1" applyAlignment="1">
      <alignment horizontal="left" vertical="center" wrapText="1" shrinkToFit="1"/>
    </xf>
    <xf numFmtId="0" fontId="9" fillId="0" borderId="44" xfId="1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shrinkToFit="1"/>
    </xf>
    <xf numFmtId="0" fontId="4" fillId="0" borderId="54" xfId="0" applyFont="1" applyBorder="1" applyAlignment="1">
      <alignment horizontal="right" vertical="center" wrapText="1" shrinkToFit="1"/>
    </xf>
    <xf numFmtId="0" fontId="2" fillId="0" borderId="54" xfId="0" applyFont="1" applyBorder="1" applyAlignment="1">
      <alignment horizontal="left" vertical="center" wrapText="1" shrinkToFit="1"/>
    </xf>
    <xf numFmtId="0" fontId="8" fillId="0" borderId="54" xfId="1" applyFont="1" applyBorder="1" applyAlignment="1">
      <alignment horizontal="left" vertical="center" wrapText="1" shrinkToFit="1"/>
    </xf>
    <xf numFmtId="0" fontId="4" fillId="0" borderId="54" xfId="1" applyFont="1" applyBorder="1" applyAlignment="1">
      <alignment horizontal="right" vertical="center" wrapText="1" shrinkToFit="1"/>
    </xf>
    <xf numFmtId="0" fontId="9" fillId="0" borderId="54" xfId="1" applyFont="1" applyBorder="1" applyAlignment="1">
      <alignment horizontal="left" vertical="center" wrapText="1" shrinkToFit="1"/>
    </xf>
    <xf numFmtId="0" fontId="9" fillId="0" borderId="55" xfId="1" applyFont="1" applyBorder="1" applyAlignment="1">
      <alignment horizontal="left" vertical="center" wrapText="1" shrinkToFit="1"/>
    </xf>
    <xf numFmtId="0" fontId="3" fillId="0" borderId="25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 vertical="center" wrapText="1"/>
    </xf>
    <xf numFmtId="0" fontId="17" fillId="0" borderId="0" xfId="0" applyFont="1"/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/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7" fillId="0" borderId="8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13" fillId="0" borderId="56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3</xdr:row>
      <xdr:rowOff>38100</xdr:rowOff>
    </xdr:from>
    <xdr:to>
      <xdr:col>11</xdr:col>
      <xdr:colOff>523444</xdr:colOff>
      <xdr:row>65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59FFB3C-2424-7D6D-2EA2-E4753F9F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" y="514350"/>
          <a:ext cx="7108394" cy="986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workbookViewId="0">
      <selection activeCell="B25" sqref="B25"/>
    </sheetView>
  </sheetViews>
  <sheetFormatPr defaultRowHeight="12.75" x14ac:dyDescent="0.2"/>
  <cols>
    <col min="1" max="1" width="7.28515625" customWidth="1"/>
    <col min="2" max="2" width="57.140625" customWidth="1"/>
    <col min="4" max="4" width="10" customWidth="1"/>
    <col min="5" max="5" width="13.28515625" customWidth="1"/>
    <col min="6" max="6" width="14.5703125" customWidth="1"/>
    <col min="8" max="9" width="11.7109375" bestFit="1" customWidth="1"/>
    <col min="11" max="11" width="12.85546875" customWidth="1"/>
  </cols>
  <sheetData>
    <row r="2" spans="1:6" ht="26.1" customHeight="1" x14ac:dyDescent="0.3">
      <c r="A2" s="121" t="s">
        <v>34</v>
      </c>
      <c r="B2" s="122"/>
      <c r="C2" s="122"/>
      <c r="D2" s="122"/>
      <c r="E2" s="122"/>
      <c r="F2" s="122"/>
    </row>
    <row r="3" spans="1:6" ht="41.25" customHeight="1" x14ac:dyDescent="0.25">
      <c r="A3" s="123" t="s">
        <v>14</v>
      </c>
      <c r="B3" s="124"/>
      <c r="C3" s="124"/>
      <c r="D3" s="124"/>
      <c r="E3" s="124"/>
      <c r="F3" s="124"/>
    </row>
    <row r="4" spans="1:6" ht="15.6" customHeight="1" x14ac:dyDescent="0.2">
      <c r="A4" s="15"/>
    </row>
    <row r="5" spans="1:6" ht="15.6" customHeight="1" x14ac:dyDescent="0.2">
      <c r="A5" s="18" t="s">
        <v>36</v>
      </c>
    </row>
    <row r="6" spans="1:6" ht="15.6" customHeight="1" x14ac:dyDescent="0.25">
      <c r="A6" s="19" t="s">
        <v>35</v>
      </c>
      <c r="B6" s="20" t="s">
        <v>37</v>
      </c>
      <c r="C6" s="20"/>
      <c r="D6" s="20"/>
      <c r="E6" s="20"/>
      <c r="F6" s="20"/>
    </row>
    <row r="7" spans="1:6" ht="15" x14ac:dyDescent="0.25">
      <c r="A7" s="19" t="s">
        <v>38</v>
      </c>
      <c r="B7" s="20" t="s">
        <v>40</v>
      </c>
      <c r="C7" s="21"/>
      <c r="D7" s="21"/>
      <c r="E7" s="21"/>
      <c r="F7" s="21"/>
    </row>
    <row r="8" spans="1:6" ht="15" x14ac:dyDescent="0.2">
      <c r="A8" s="19" t="s">
        <v>41</v>
      </c>
      <c r="B8" s="22" t="s">
        <v>42</v>
      </c>
      <c r="C8" s="21"/>
      <c r="D8" s="21"/>
      <c r="E8" s="21"/>
      <c r="F8" s="21"/>
    </row>
    <row r="9" spans="1:6" ht="15" x14ac:dyDescent="0.2">
      <c r="A9" s="19" t="s">
        <v>43</v>
      </c>
      <c r="B9" s="23" t="s">
        <v>44</v>
      </c>
      <c r="C9" s="21"/>
      <c r="D9" s="21"/>
      <c r="E9" s="21"/>
      <c r="F9" s="21"/>
    </row>
    <row r="10" spans="1:6" ht="15" x14ac:dyDescent="0.2">
      <c r="A10" s="19" t="s">
        <v>45</v>
      </c>
      <c r="B10" s="22" t="s">
        <v>46</v>
      </c>
      <c r="C10" s="21"/>
      <c r="D10" s="21"/>
      <c r="E10" s="21"/>
      <c r="F10" s="21"/>
    </row>
    <row r="11" spans="1:6" ht="15" x14ac:dyDescent="0.25">
      <c r="A11" s="24" t="s">
        <v>48</v>
      </c>
      <c r="B11" s="22" t="s">
        <v>47</v>
      </c>
      <c r="C11" s="125"/>
      <c r="D11" s="126"/>
      <c r="E11" s="126"/>
      <c r="F11" s="126"/>
    </row>
    <row r="12" spans="1:6" ht="23.25" customHeight="1" thickBot="1" x14ac:dyDescent="0.25">
      <c r="A12" s="133" t="s">
        <v>49</v>
      </c>
      <c r="B12" s="133"/>
      <c r="C12" s="133"/>
      <c r="D12" s="133"/>
      <c r="E12" s="133"/>
      <c r="F12" s="133"/>
    </row>
    <row r="13" spans="1:6" s="5" customFormat="1" ht="36.75" customHeight="1" thickBot="1" x14ac:dyDescent="0.3">
      <c r="A13" s="103" t="s">
        <v>0</v>
      </c>
      <c r="B13" s="71" t="s">
        <v>1</v>
      </c>
      <c r="C13" s="33" t="s">
        <v>2</v>
      </c>
      <c r="D13" s="29" t="s">
        <v>8</v>
      </c>
      <c r="E13" s="30" t="s">
        <v>9</v>
      </c>
      <c r="F13" s="71" t="s">
        <v>10</v>
      </c>
    </row>
    <row r="14" spans="1:6" ht="15.75" x14ac:dyDescent="0.2">
      <c r="A14" s="104">
        <v>1</v>
      </c>
      <c r="B14" s="94" t="s">
        <v>15</v>
      </c>
      <c r="C14" s="65" t="s">
        <v>3</v>
      </c>
      <c r="D14" s="64">
        <v>2500</v>
      </c>
      <c r="E14" s="79">
        <v>0</v>
      </c>
      <c r="F14" s="72">
        <f>D14*E14</f>
        <v>0</v>
      </c>
    </row>
    <row r="15" spans="1:6" ht="20.25" customHeight="1" x14ac:dyDescent="0.2">
      <c r="A15" s="105">
        <v>2</v>
      </c>
      <c r="B15" s="95" t="s">
        <v>16</v>
      </c>
      <c r="C15" s="66" t="s">
        <v>3</v>
      </c>
      <c r="D15" s="9">
        <v>200</v>
      </c>
      <c r="E15" s="80">
        <v>0</v>
      </c>
      <c r="F15" s="73">
        <f t="shared" ref="F15:F18" si="0">D15*E15</f>
        <v>0</v>
      </c>
    </row>
    <row r="16" spans="1:6" ht="15.75" x14ac:dyDescent="0.2">
      <c r="A16" s="106"/>
      <c r="B16" s="96" t="s">
        <v>11</v>
      </c>
      <c r="C16" s="67" t="s">
        <v>4</v>
      </c>
      <c r="D16" s="10">
        <f>D15*0.05*2.416</f>
        <v>24.16</v>
      </c>
      <c r="E16" s="81">
        <v>0</v>
      </c>
      <c r="F16" s="74">
        <f t="shared" si="0"/>
        <v>0</v>
      </c>
    </row>
    <row r="17" spans="1:9" ht="15.75" x14ac:dyDescent="0.2">
      <c r="A17" s="105">
        <v>3</v>
      </c>
      <c r="B17" s="95" t="s">
        <v>17</v>
      </c>
      <c r="C17" s="66" t="s">
        <v>3</v>
      </c>
      <c r="D17" s="7">
        <v>2500</v>
      </c>
      <c r="E17" s="80">
        <v>0</v>
      </c>
      <c r="F17" s="73">
        <f t="shared" si="0"/>
        <v>0</v>
      </c>
    </row>
    <row r="18" spans="1:9" ht="15.75" x14ac:dyDescent="0.2">
      <c r="A18" s="105"/>
      <c r="B18" s="97" t="s">
        <v>18</v>
      </c>
      <c r="C18" s="66" t="s">
        <v>4</v>
      </c>
      <c r="D18" s="7">
        <f>D17*0.0006</f>
        <v>1.4999999999999998</v>
      </c>
      <c r="E18" s="80">
        <v>0</v>
      </c>
      <c r="F18" s="73">
        <f t="shared" si="0"/>
        <v>0</v>
      </c>
    </row>
    <row r="19" spans="1:9" ht="15.75" x14ac:dyDescent="0.2">
      <c r="A19" s="107">
        <v>4</v>
      </c>
      <c r="B19" s="98" t="s">
        <v>19</v>
      </c>
      <c r="C19" s="68" t="s">
        <v>3</v>
      </c>
      <c r="D19" s="11">
        <v>2500</v>
      </c>
      <c r="E19" s="82">
        <v>0</v>
      </c>
      <c r="F19" s="75">
        <f t="shared" ref="F19:F20" si="1">D19*E19</f>
        <v>0</v>
      </c>
    </row>
    <row r="20" spans="1:9" ht="15.75" x14ac:dyDescent="0.2">
      <c r="A20" s="106"/>
      <c r="B20" s="96" t="s">
        <v>11</v>
      </c>
      <c r="C20" s="67" t="s">
        <v>4</v>
      </c>
      <c r="D20" s="10">
        <f>D19*0.05*2.416</f>
        <v>302</v>
      </c>
      <c r="E20" s="81">
        <v>0</v>
      </c>
      <c r="F20" s="74">
        <f t="shared" si="1"/>
        <v>0</v>
      </c>
    </row>
    <row r="21" spans="1:9" s="5" customFormat="1" ht="31.5" customHeight="1" x14ac:dyDescent="0.25">
      <c r="A21" s="108">
        <v>5</v>
      </c>
      <c r="B21" s="99" t="s">
        <v>20</v>
      </c>
      <c r="C21" s="69" t="s">
        <v>13</v>
      </c>
      <c r="D21" s="13">
        <v>2</v>
      </c>
      <c r="E21" s="83">
        <v>0</v>
      </c>
      <c r="F21" s="76">
        <f>D21*E21</f>
        <v>0</v>
      </c>
    </row>
    <row r="22" spans="1:9" s="5" customFormat="1" ht="15.75" x14ac:dyDescent="0.25">
      <c r="A22" s="108"/>
      <c r="B22" s="100" t="s">
        <v>21</v>
      </c>
      <c r="C22" s="69" t="s">
        <v>12</v>
      </c>
      <c r="D22" s="12">
        <f>D21*0.05*1.02</f>
        <v>0.10200000000000001</v>
      </c>
      <c r="E22" s="83">
        <v>0</v>
      </c>
      <c r="F22" s="76">
        <f t="shared" ref="F22:F24" si="2">D22*E22</f>
        <v>0</v>
      </c>
    </row>
    <row r="23" spans="1:9" ht="15.75" x14ac:dyDescent="0.2">
      <c r="A23" s="108"/>
      <c r="B23" s="100" t="s">
        <v>22</v>
      </c>
      <c r="C23" s="69" t="s">
        <v>13</v>
      </c>
      <c r="D23" s="13">
        <f>1*D21</f>
        <v>2</v>
      </c>
      <c r="E23" s="83">
        <v>0</v>
      </c>
      <c r="F23" s="76">
        <f t="shared" si="2"/>
        <v>0</v>
      </c>
    </row>
    <row r="24" spans="1:9" s="5" customFormat="1" ht="15.75" x14ac:dyDescent="0.25">
      <c r="A24" s="108"/>
      <c r="B24" s="100" t="s">
        <v>23</v>
      </c>
      <c r="C24" s="69" t="s">
        <v>13</v>
      </c>
      <c r="D24" s="13">
        <v>2</v>
      </c>
      <c r="E24" s="83">
        <v>0</v>
      </c>
      <c r="F24" s="76">
        <f t="shared" si="2"/>
        <v>0</v>
      </c>
    </row>
    <row r="25" spans="1:9" s="5" customFormat="1" ht="15.75" x14ac:dyDescent="0.25">
      <c r="A25" s="109">
        <v>6</v>
      </c>
      <c r="B25" s="101" t="s">
        <v>39</v>
      </c>
      <c r="C25" s="69"/>
      <c r="D25" s="13"/>
      <c r="E25" s="83"/>
      <c r="F25" s="76"/>
    </row>
    <row r="26" spans="1:9" s="5" customFormat="1" ht="15.75" x14ac:dyDescent="0.25">
      <c r="A26" s="109">
        <v>7</v>
      </c>
      <c r="B26" s="101" t="s">
        <v>39</v>
      </c>
      <c r="C26" s="69"/>
      <c r="D26" s="13"/>
      <c r="E26" s="83"/>
      <c r="F26" s="76"/>
    </row>
    <row r="27" spans="1:9" s="5" customFormat="1" ht="16.5" thickBot="1" x14ac:dyDescent="0.3">
      <c r="A27" s="110">
        <v>8</v>
      </c>
      <c r="B27" s="102" t="s">
        <v>39</v>
      </c>
      <c r="C27" s="90"/>
      <c r="D27" s="91"/>
      <c r="E27" s="92"/>
      <c r="F27" s="93"/>
    </row>
    <row r="28" spans="1:9" ht="15.75" x14ac:dyDescent="0.25">
      <c r="A28" s="127" t="s">
        <v>5</v>
      </c>
      <c r="B28" s="128"/>
      <c r="C28" s="86"/>
      <c r="D28" s="87"/>
      <c r="E28" s="88"/>
      <c r="F28" s="89">
        <f>SUM(F14:F27)</f>
        <v>0</v>
      </c>
    </row>
    <row r="29" spans="1:9" ht="15.75" x14ac:dyDescent="0.25">
      <c r="A29" s="129" t="s">
        <v>6</v>
      </c>
      <c r="B29" s="130"/>
      <c r="C29" s="17"/>
      <c r="D29" s="6"/>
      <c r="E29" s="84"/>
      <c r="F29" s="77">
        <f>F28/5</f>
        <v>0</v>
      </c>
    </row>
    <row r="30" spans="1:9" ht="16.5" thickBot="1" x14ac:dyDescent="0.3">
      <c r="A30" s="131" t="s">
        <v>7</v>
      </c>
      <c r="B30" s="132"/>
      <c r="C30" s="70"/>
      <c r="D30" s="28"/>
      <c r="E30" s="85"/>
      <c r="F30" s="78">
        <f>F28+F29</f>
        <v>0</v>
      </c>
      <c r="H30" s="14"/>
      <c r="I30" s="14"/>
    </row>
    <row r="31" spans="1:9" x14ac:dyDescent="0.2">
      <c r="A31" s="8"/>
    </row>
    <row r="32" spans="1:9" ht="15.75" x14ac:dyDescent="0.2">
      <c r="A32" s="27"/>
    </row>
    <row r="33" spans="1:6" ht="15.75" x14ac:dyDescent="0.2">
      <c r="A33" s="1"/>
      <c r="B33" s="2"/>
      <c r="C33" s="1"/>
      <c r="D33" s="1"/>
      <c r="E33" s="3"/>
      <c r="F33" s="4"/>
    </row>
  </sheetData>
  <mergeCells count="7">
    <mergeCell ref="A30:B30"/>
    <mergeCell ref="A12:F12"/>
    <mergeCell ref="A2:F2"/>
    <mergeCell ref="A3:F3"/>
    <mergeCell ref="C11:F11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4"/>
  <sheetViews>
    <sheetView workbookViewId="0">
      <selection activeCell="E14" sqref="E14"/>
    </sheetView>
  </sheetViews>
  <sheetFormatPr defaultRowHeight="12.75" x14ac:dyDescent="0.2"/>
  <cols>
    <col min="1" max="1" width="7.28515625" customWidth="1"/>
    <col min="2" max="2" width="57.140625" customWidth="1"/>
    <col min="4" max="4" width="10" customWidth="1"/>
    <col min="5" max="5" width="13.28515625" customWidth="1"/>
    <col min="6" max="6" width="14.5703125" customWidth="1"/>
  </cols>
  <sheetData>
    <row r="2" spans="1:6" ht="16.5" customHeight="1" x14ac:dyDescent="0.3">
      <c r="A2" s="121" t="s">
        <v>34</v>
      </c>
      <c r="B2" s="122"/>
      <c r="C2" s="122"/>
      <c r="D2" s="122"/>
      <c r="E2" s="122"/>
      <c r="F2" s="122"/>
    </row>
    <row r="3" spans="1:6" ht="18.75" customHeight="1" x14ac:dyDescent="0.25">
      <c r="A3" s="123" t="s">
        <v>50</v>
      </c>
      <c r="B3" s="124"/>
      <c r="C3" s="124"/>
      <c r="D3" s="124"/>
      <c r="E3" s="124"/>
      <c r="F3" s="124"/>
    </row>
    <row r="4" spans="1:6" ht="18.75" customHeight="1" x14ac:dyDescent="0.25">
      <c r="A4" s="25"/>
      <c r="B4" s="26"/>
      <c r="C4" s="26"/>
      <c r="D4" s="26"/>
      <c r="E4" s="26"/>
      <c r="F4" s="26"/>
    </row>
    <row r="5" spans="1:6" ht="18.75" customHeight="1" x14ac:dyDescent="0.25">
      <c r="A5" s="18" t="s">
        <v>36</v>
      </c>
      <c r="B5" s="26"/>
      <c r="C5" s="26"/>
      <c r="D5" s="26"/>
      <c r="E5" s="26"/>
      <c r="F5" s="26"/>
    </row>
    <row r="6" spans="1:6" ht="15.6" customHeight="1" x14ac:dyDescent="0.25">
      <c r="A6" s="19" t="s">
        <v>35</v>
      </c>
      <c r="B6" s="20" t="s">
        <v>37</v>
      </c>
      <c r="C6" s="20"/>
      <c r="D6" s="20"/>
      <c r="E6" s="20"/>
      <c r="F6" s="20"/>
    </row>
    <row r="7" spans="1:6" ht="15" x14ac:dyDescent="0.25">
      <c r="A7" s="19" t="s">
        <v>38</v>
      </c>
      <c r="B7" s="20" t="s">
        <v>40</v>
      </c>
      <c r="C7" s="21"/>
      <c r="D7" s="21"/>
      <c r="E7" s="21"/>
      <c r="F7" s="21"/>
    </row>
    <row r="8" spans="1:6" ht="15" x14ac:dyDescent="0.2">
      <c r="A8" s="19" t="s">
        <v>41</v>
      </c>
      <c r="B8" s="22" t="s">
        <v>42</v>
      </c>
      <c r="C8" s="21"/>
      <c r="D8" s="21"/>
      <c r="E8" s="21"/>
      <c r="F8" s="21"/>
    </row>
    <row r="9" spans="1:6" ht="15" x14ac:dyDescent="0.2">
      <c r="A9" s="19" t="s">
        <v>43</v>
      </c>
      <c r="B9" s="23" t="s">
        <v>44</v>
      </c>
      <c r="C9" s="21"/>
      <c r="D9" s="21"/>
      <c r="E9" s="21"/>
      <c r="F9" s="21"/>
    </row>
    <row r="10" spans="1:6" ht="15" x14ac:dyDescent="0.2">
      <c r="A10" s="19" t="s">
        <v>45</v>
      </c>
      <c r="B10" s="22" t="s">
        <v>46</v>
      </c>
      <c r="C10" s="21"/>
      <c r="D10" s="21"/>
      <c r="E10" s="21"/>
      <c r="F10" s="21"/>
    </row>
    <row r="11" spans="1:6" ht="15" x14ac:dyDescent="0.25">
      <c r="A11" s="24" t="s">
        <v>48</v>
      </c>
      <c r="B11" s="22" t="s">
        <v>47</v>
      </c>
      <c r="C11" s="125"/>
      <c r="D11" s="126"/>
      <c r="E11" s="126"/>
      <c r="F11" s="126"/>
    </row>
    <row r="12" spans="1:6" ht="20.45" customHeight="1" thickBot="1" x14ac:dyDescent="0.25">
      <c r="A12" s="142" t="s">
        <v>49</v>
      </c>
      <c r="B12" s="142"/>
      <c r="C12" s="142"/>
      <c r="D12" s="142"/>
      <c r="E12" s="142"/>
      <c r="F12" s="142"/>
    </row>
    <row r="13" spans="1:6" ht="32.25" thickBot="1" x14ac:dyDescent="0.25">
      <c r="A13" s="103" t="s">
        <v>0</v>
      </c>
      <c r="B13" s="111" t="s">
        <v>1</v>
      </c>
      <c r="C13" s="41" t="s">
        <v>2</v>
      </c>
      <c r="D13" s="33" t="s">
        <v>8</v>
      </c>
      <c r="E13" s="31" t="s">
        <v>9</v>
      </c>
      <c r="F13" s="41" t="s">
        <v>10</v>
      </c>
    </row>
    <row r="14" spans="1:6" ht="31.5" x14ac:dyDescent="0.2">
      <c r="A14" s="119">
        <v>1</v>
      </c>
      <c r="B14" s="112" t="s">
        <v>29</v>
      </c>
      <c r="C14" s="42" t="s">
        <v>3</v>
      </c>
      <c r="D14" s="34">
        <v>2500</v>
      </c>
      <c r="E14" s="48">
        <v>0</v>
      </c>
      <c r="F14" s="51">
        <f t="shared" ref="F14:F19" si="0">D14*E14</f>
        <v>0</v>
      </c>
    </row>
    <row r="15" spans="1:6" ht="15.75" x14ac:dyDescent="0.2">
      <c r="A15" s="106"/>
      <c r="B15" s="113" t="s">
        <v>24</v>
      </c>
      <c r="C15" s="43" t="s">
        <v>4</v>
      </c>
      <c r="D15" s="35">
        <f>D14*0.06*1.6*1.1</f>
        <v>264</v>
      </c>
      <c r="E15" s="49">
        <v>0</v>
      </c>
      <c r="F15" s="52">
        <f t="shared" si="0"/>
        <v>0</v>
      </c>
    </row>
    <row r="16" spans="1:6" ht="15.75" x14ac:dyDescent="0.2">
      <c r="A16" s="106"/>
      <c r="B16" s="113" t="s">
        <v>25</v>
      </c>
      <c r="C16" s="43" t="s">
        <v>4</v>
      </c>
      <c r="D16" s="35">
        <f>D15/6</f>
        <v>44</v>
      </c>
      <c r="E16" s="49">
        <v>0</v>
      </c>
      <c r="F16" s="52">
        <f t="shared" ref="F16" si="1">D16*E16</f>
        <v>0</v>
      </c>
    </row>
    <row r="17" spans="1:6" ht="15.75" x14ac:dyDescent="0.2">
      <c r="A17" s="106">
        <v>2</v>
      </c>
      <c r="B17" s="114" t="s">
        <v>26</v>
      </c>
      <c r="C17" s="43" t="s">
        <v>3</v>
      </c>
      <c r="D17" s="36">
        <v>2500</v>
      </c>
      <c r="E17" s="49">
        <v>0</v>
      </c>
      <c r="F17" s="52">
        <f t="shared" si="0"/>
        <v>0</v>
      </c>
    </row>
    <row r="18" spans="1:6" ht="15.75" x14ac:dyDescent="0.2">
      <c r="A18" s="106"/>
      <c r="B18" s="113" t="s">
        <v>31</v>
      </c>
      <c r="C18" s="44" t="s">
        <v>3</v>
      </c>
      <c r="D18" s="35">
        <f>D17*1.02</f>
        <v>2550</v>
      </c>
      <c r="E18" s="49">
        <v>0</v>
      </c>
      <c r="F18" s="52">
        <f t="shared" si="0"/>
        <v>0</v>
      </c>
    </row>
    <row r="19" spans="1:6" ht="15.75" x14ac:dyDescent="0.2">
      <c r="A19" s="106"/>
      <c r="B19" s="113" t="s">
        <v>30</v>
      </c>
      <c r="C19" s="44" t="s">
        <v>32</v>
      </c>
      <c r="D19" s="35">
        <f>D17*0.0043*1.6</f>
        <v>17.2</v>
      </c>
      <c r="E19" s="49">
        <v>0</v>
      </c>
      <c r="F19" s="52">
        <f t="shared" si="0"/>
        <v>0</v>
      </c>
    </row>
    <row r="20" spans="1:6" ht="31.5" x14ac:dyDescent="0.2">
      <c r="A20" s="108">
        <v>3</v>
      </c>
      <c r="B20" s="115" t="s">
        <v>20</v>
      </c>
      <c r="C20" s="45" t="s">
        <v>13</v>
      </c>
      <c r="D20" s="37">
        <v>2</v>
      </c>
      <c r="E20" s="50">
        <v>0</v>
      </c>
      <c r="F20" s="53">
        <f>D20*E20</f>
        <v>0</v>
      </c>
    </row>
    <row r="21" spans="1:6" ht="15.75" x14ac:dyDescent="0.2">
      <c r="A21" s="108"/>
      <c r="B21" s="116" t="s">
        <v>21</v>
      </c>
      <c r="C21" s="45" t="s">
        <v>12</v>
      </c>
      <c r="D21" s="38">
        <f>D20*0.05*1.02</f>
        <v>0.10200000000000001</v>
      </c>
      <c r="E21" s="50">
        <v>0</v>
      </c>
      <c r="F21" s="53">
        <f t="shared" ref="F21:F24" si="2">D21*E21</f>
        <v>0</v>
      </c>
    </row>
    <row r="22" spans="1:6" ht="15.75" x14ac:dyDescent="0.2">
      <c r="A22" s="108"/>
      <c r="B22" s="116" t="s">
        <v>22</v>
      </c>
      <c r="C22" s="45" t="s">
        <v>13</v>
      </c>
      <c r="D22" s="37">
        <f>1*D20</f>
        <v>2</v>
      </c>
      <c r="E22" s="50">
        <v>0</v>
      </c>
      <c r="F22" s="53">
        <f t="shared" si="2"/>
        <v>0</v>
      </c>
    </row>
    <row r="23" spans="1:6" ht="15.75" x14ac:dyDescent="0.2">
      <c r="A23" s="108"/>
      <c r="B23" s="116" t="s">
        <v>33</v>
      </c>
      <c r="C23" s="45" t="s">
        <v>13</v>
      </c>
      <c r="D23" s="37">
        <v>2</v>
      </c>
      <c r="E23" s="50">
        <v>0</v>
      </c>
      <c r="F23" s="53">
        <f t="shared" si="2"/>
        <v>0</v>
      </c>
    </row>
    <row r="24" spans="1:6" ht="15.75" x14ac:dyDescent="0.2">
      <c r="A24" s="106">
        <v>4</v>
      </c>
      <c r="B24" s="114" t="s">
        <v>27</v>
      </c>
      <c r="C24" s="44" t="s">
        <v>28</v>
      </c>
      <c r="D24" s="36">
        <v>350</v>
      </c>
      <c r="E24" s="49">
        <v>0</v>
      </c>
      <c r="F24" s="52">
        <f t="shared" si="2"/>
        <v>0</v>
      </c>
    </row>
    <row r="25" spans="1:6" ht="15.75" x14ac:dyDescent="0.2">
      <c r="A25" s="106"/>
      <c r="B25" s="114"/>
      <c r="C25" s="44"/>
      <c r="D25" s="36"/>
      <c r="E25" s="49"/>
      <c r="F25" s="52"/>
    </row>
    <row r="26" spans="1:6" ht="15.75" x14ac:dyDescent="0.2">
      <c r="A26" s="109">
        <v>5</v>
      </c>
      <c r="B26" s="117" t="s">
        <v>39</v>
      </c>
      <c r="C26" s="44"/>
      <c r="D26" s="36"/>
      <c r="E26" s="49"/>
      <c r="F26" s="52"/>
    </row>
    <row r="27" spans="1:6" ht="15.75" x14ac:dyDescent="0.2">
      <c r="A27" s="109">
        <v>6</v>
      </c>
      <c r="B27" s="117" t="s">
        <v>39</v>
      </c>
      <c r="C27" s="44"/>
      <c r="D27" s="36"/>
      <c r="E27" s="49"/>
      <c r="F27" s="52"/>
    </row>
    <row r="28" spans="1:6" ht="16.5" thickBot="1" x14ac:dyDescent="0.25">
      <c r="A28" s="110">
        <v>7</v>
      </c>
      <c r="B28" s="118" t="s">
        <v>39</v>
      </c>
      <c r="C28" s="56"/>
      <c r="D28" s="57"/>
      <c r="E28" s="58"/>
      <c r="F28" s="59"/>
    </row>
    <row r="29" spans="1:6" ht="15.75" x14ac:dyDescent="0.25">
      <c r="A29" s="136" t="s">
        <v>5</v>
      </c>
      <c r="B29" s="137"/>
      <c r="C29" s="60"/>
      <c r="D29" s="61"/>
      <c r="E29" s="62"/>
      <c r="F29" s="63">
        <f>SUM(F14:F24)</f>
        <v>0</v>
      </c>
    </row>
    <row r="30" spans="1:6" ht="15.75" x14ac:dyDescent="0.25">
      <c r="A30" s="138" t="s">
        <v>6</v>
      </c>
      <c r="B30" s="139"/>
      <c r="C30" s="46"/>
      <c r="D30" s="39"/>
      <c r="E30" s="16"/>
      <c r="F30" s="54">
        <f>F29/5</f>
        <v>0</v>
      </c>
    </row>
    <row r="31" spans="1:6" ht="16.5" thickBot="1" x14ac:dyDescent="0.3">
      <c r="A31" s="140" t="s">
        <v>7</v>
      </c>
      <c r="B31" s="141"/>
      <c r="C31" s="47"/>
      <c r="D31" s="40"/>
      <c r="E31" s="32"/>
      <c r="F31" s="55">
        <f>F29+F30</f>
        <v>0</v>
      </c>
    </row>
    <row r="32" spans="1:6" x14ac:dyDescent="0.2">
      <c r="A32" s="8"/>
    </row>
    <row r="33" spans="1:6" ht="15.75" x14ac:dyDescent="0.2">
      <c r="A33" s="134"/>
      <c r="B33" s="135"/>
      <c r="C33" s="135"/>
      <c r="D33" s="135"/>
      <c r="E33" s="135"/>
      <c r="F33" s="135"/>
    </row>
    <row r="34" spans="1:6" ht="15.75" x14ac:dyDescent="0.2">
      <c r="A34" s="1"/>
      <c r="B34" s="2"/>
      <c r="C34" s="1"/>
      <c r="D34" s="1"/>
      <c r="E34" s="3"/>
      <c r="F34" s="4"/>
    </row>
  </sheetData>
  <mergeCells count="8">
    <mergeCell ref="A33:F33"/>
    <mergeCell ref="A2:F2"/>
    <mergeCell ref="A3:F3"/>
    <mergeCell ref="A29:B29"/>
    <mergeCell ref="A30:B30"/>
    <mergeCell ref="A31:B31"/>
    <mergeCell ref="C11:F11"/>
    <mergeCell ref="A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C4CBF-E285-4A7A-A5F1-E828D9DFF962}">
  <dimension ref="A3"/>
  <sheetViews>
    <sheetView view="pageBreakPreview" zoomScale="115" zoomScaleNormal="70" zoomScaleSheetLayoutView="115" workbookViewId="0"/>
  </sheetViews>
  <sheetFormatPr defaultRowHeight="12.75" x14ac:dyDescent="0.2"/>
  <sheetData>
    <row r="3" spans="1:1" x14ac:dyDescent="0.2">
      <c r="A3" s="120" t="s">
        <v>51</v>
      </c>
    </row>
  </sheetData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ТЗ асфальт</vt:lpstr>
      <vt:lpstr>ТЗ ФЕМ</vt:lpstr>
      <vt:lpstr>Виконавча схема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</dc:creator>
  <cp:lastModifiedBy>анна михайлова</cp:lastModifiedBy>
  <dcterms:created xsi:type="dcterms:W3CDTF">2022-11-05T08:02:33Z</dcterms:created>
  <dcterms:modified xsi:type="dcterms:W3CDTF">2026-09-24T14:31:49Z</dcterms:modified>
</cp:coreProperties>
</file>