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540" tabRatio="727"/>
  </bookViews>
  <sheets>
    <sheet name="замеры" sheetId="1" r:id="rId1"/>
    <sheet name="план" sheetId="2" r:id="rId2"/>
  </sheets>
  <calcPr calcId="125725"/>
</workbook>
</file>

<file path=xl/calcChain.xml><?xml version="1.0" encoding="utf-8"?>
<calcChain xmlns="http://schemas.openxmlformats.org/spreadsheetml/2006/main">
  <c r="CJ30" i="2"/>
  <c r="CJ34"/>
  <c r="CJ33"/>
  <c r="CJ31"/>
  <c r="CJ46"/>
  <c r="CJ47"/>
  <c r="CJ43"/>
  <c r="CJ42"/>
  <c r="CJ35"/>
  <c r="CJ51"/>
  <c r="CJ50"/>
  <c r="CJ52" s="1"/>
  <c r="CJ45"/>
  <c r="CJ39"/>
  <c r="CJ38"/>
  <c r="CJ28"/>
  <c r="CJ27"/>
  <c r="CJ26"/>
  <c r="C40" i="1"/>
  <c r="C41"/>
  <c r="C22"/>
  <c r="D50"/>
  <c r="C48"/>
  <c r="D52" s="1"/>
  <c r="D44" s="1"/>
  <c r="B48"/>
  <c r="C47"/>
  <c r="B47"/>
  <c r="D47" s="1"/>
  <c r="D49" s="1"/>
  <c r="C45"/>
  <c r="C46"/>
  <c r="B46"/>
  <c r="B45"/>
  <c r="C34"/>
  <c r="C35"/>
  <c r="C36"/>
  <c r="B36"/>
  <c r="B35"/>
  <c r="B34"/>
  <c r="C39"/>
  <c r="C38"/>
  <c r="D37"/>
  <c r="D32"/>
  <c r="C30"/>
  <c r="D30" s="1"/>
  <c r="D28"/>
  <c r="C27"/>
  <c r="D26"/>
  <c r="D29"/>
  <c r="C21"/>
  <c r="D21" s="1"/>
  <c r="C19"/>
  <c r="D17"/>
  <c r="D18"/>
  <c r="D16"/>
  <c r="D14"/>
  <c r="D5" s="1"/>
  <c r="D7"/>
  <c r="D8"/>
  <c r="D11" s="1"/>
  <c r="D10"/>
  <c r="D12"/>
  <c r="D6"/>
  <c r="D9" s="1"/>
  <c r="CJ40" i="2" l="1"/>
  <c r="D43" i="1"/>
  <c r="CJ44" i="2"/>
  <c r="CJ32"/>
  <c r="CJ36" s="1"/>
  <c r="D33" i="1"/>
  <c r="D19"/>
  <c r="D34"/>
  <c r="D38" s="1"/>
  <c r="C20"/>
  <c r="D24" s="1"/>
  <c r="D15" s="1"/>
  <c r="D40"/>
  <c r="D46"/>
  <c r="D45"/>
  <c r="D22"/>
  <c r="D35"/>
  <c r="D41" s="1"/>
  <c r="D36"/>
  <c r="D39" s="1"/>
  <c r="D20"/>
  <c r="D27"/>
  <c r="D31" s="1"/>
  <c r="D25"/>
  <c r="D13"/>
  <c r="D48" l="1"/>
  <c r="CJ48" i="2"/>
  <c r="CJ24" s="1"/>
  <c r="D3" i="1"/>
  <c r="D42"/>
  <c r="D51"/>
  <c r="D23"/>
</calcChain>
</file>

<file path=xl/sharedStrings.xml><?xml version="1.0" encoding="utf-8"?>
<sst xmlns="http://schemas.openxmlformats.org/spreadsheetml/2006/main" count="120" uniqueCount="73">
  <si>
    <t>Объект</t>
  </si>
  <si>
    <t>Высота</t>
  </si>
  <si>
    <t>Ширина</t>
  </si>
  <si>
    <t>м</t>
  </si>
  <si>
    <t>Площадь, кв м</t>
  </si>
  <si>
    <t>Комната</t>
  </si>
  <si>
    <t>Стена балкон (юг)</t>
  </si>
  <si>
    <t>Стена дверь (восток)</t>
  </si>
  <si>
    <t>Стена внешняя (север)</t>
  </si>
  <si>
    <t>Стена внешняя (запад)</t>
  </si>
  <si>
    <t>Всего стены</t>
  </si>
  <si>
    <t>Пол / потолок</t>
  </si>
  <si>
    <t>окно в балкон</t>
  </si>
  <si>
    <t>дверь в балкон</t>
  </si>
  <si>
    <t>дверь в корридор</t>
  </si>
  <si>
    <t>Кухня</t>
  </si>
  <si>
    <t>окно</t>
  </si>
  <si>
    <t>Стена окно (юг)</t>
  </si>
  <si>
    <t>Стена дверь (север)</t>
  </si>
  <si>
    <t>Стена внешняя (восток)</t>
  </si>
  <si>
    <t>Стена балкон (запад)</t>
  </si>
  <si>
    <t>Санузел</t>
  </si>
  <si>
    <t>Стена с дверью (запад)</t>
  </si>
  <si>
    <t>Стена с кухней (юг)</t>
  </si>
  <si>
    <t>Корридор</t>
  </si>
  <si>
    <t>дверь в комнату</t>
  </si>
  <si>
    <t>дверь в кухня</t>
  </si>
  <si>
    <t>дверь в санузел</t>
  </si>
  <si>
    <t>дверь входная</t>
  </si>
  <si>
    <t>Стена с комнатой (запад)</t>
  </si>
  <si>
    <t>Стена с санузел (восток)</t>
  </si>
  <si>
    <t>Стена входная (север)</t>
  </si>
  <si>
    <t>Балкон</t>
  </si>
  <si>
    <t>дверь в балкон (комната)</t>
  </si>
  <si>
    <t>дверь в балкон (кухня)</t>
  </si>
  <si>
    <t>окно в балкон (комната)</t>
  </si>
  <si>
    <t>Стена с комнатой</t>
  </si>
  <si>
    <t>Стена с кухней</t>
  </si>
  <si>
    <t>Ограждение</t>
  </si>
  <si>
    <t>ш</t>
  </si>
  <si>
    <t>а</t>
  </si>
  <si>
    <t>х</t>
  </si>
  <si>
    <t>т</t>
  </si>
  <si>
    <t>в</t>
  </si>
  <si>
    <t>н</t>
  </si>
  <si>
    <t>с</t>
  </si>
  <si>
    <t>о</t>
  </si>
  <si>
    <t>д</t>
  </si>
  <si>
    <t>стояк канализации</t>
  </si>
  <si>
    <t>унитаз</t>
  </si>
  <si>
    <t>умывальник</t>
  </si>
  <si>
    <t>радиатор</t>
  </si>
  <si>
    <t>й</t>
  </si>
  <si>
    <t>к</t>
  </si>
  <si>
    <t>л</t>
  </si>
  <si>
    <t>п</t>
  </si>
  <si>
    <t>и</t>
  </si>
  <si>
    <t>Всего, м</t>
  </si>
  <si>
    <t>комната</t>
  </si>
  <si>
    <t>кухня</t>
  </si>
  <si>
    <t>корридор</t>
  </si>
  <si>
    <t>санузел</t>
  </si>
  <si>
    <t>балкон</t>
  </si>
  <si>
    <t>б</t>
  </si>
  <si>
    <t>Теплый пол</t>
  </si>
  <si>
    <t>Стены - грунтока, штукатурка гипросая</t>
  </si>
  <si>
    <t>Потолок - ГКЛ прямой</t>
  </si>
  <si>
    <t>Пол - ламинат прямая укладка</t>
  </si>
  <si>
    <t>Пол - плитка прямая укладка</t>
  </si>
  <si>
    <t>Стены - грунтока, штукатурка цементно-известковая, плитка</t>
  </si>
  <si>
    <t>Пол - утепление, ламинат прямая укладка</t>
  </si>
  <si>
    <t>Стены - грунтока, штукатурка гипсовая</t>
  </si>
  <si>
    <t>Ограждение - утепление</t>
  </si>
</sst>
</file>

<file path=xl/styles.xml><?xml version="1.0" encoding="utf-8"?>
<styleSheet xmlns="http://schemas.openxmlformats.org/spreadsheetml/2006/main">
  <numFmts count="2">
    <numFmt numFmtId="164" formatCode="#,##0_ ;[Red]\-#,##0\ "/>
    <numFmt numFmtId="165" formatCode="#,##0.00_ ;[Red]\-#,##0.00\ "/>
  </numFmts>
  <fonts count="7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70C0"/>
      <name val="Arial"/>
      <family val="2"/>
      <charset val="204"/>
    </font>
    <font>
      <sz val="10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 diagonalUp="1">
      <left/>
      <right/>
      <top/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</borders>
  <cellStyleXfs count="1">
    <xf numFmtId="0" fontId="0" fillId="0" borderId="0"/>
  </cellStyleXfs>
  <cellXfs count="67">
    <xf numFmtId="0" fontId="0" fillId="0" borderId="0" xfId="0"/>
    <xf numFmtId="164" fontId="1" fillId="0" borderId="0" xfId="0" applyNumberFormat="1" applyFont="1"/>
    <xf numFmtId="165" fontId="1" fillId="0" borderId="0" xfId="0" applyNumberFormat="1" applyFont="1"/>
    <xf numFmtId="164" fontId="2" fillId="0" borderId="0" xfId="0" applyNumberFormat="1" applyFont="1"/>
    <xf numFmtId="164" fontId="1" fillId="0" borderId="0" xfId="0" applyNumberFormat="1" applyFont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/>
    <xf numFmtId="165" fontId="1" fillId="0" borderId="1" xfId="0" applyNumberFormat="1" applyFont="1" applyBorder="1"/>
    <xf numFmtId="164" fontId="2" fillId="2" borderId="1" xfId="0" applyNumberFormat="1" applyFont="1" applyFill="1" applyBorder="1"/>
    <xf numFmtId="165" fontId="2" fillId="2" borderId="1" xfId="0" applyNumberFormat="1" applyFont="1" applyFill="1" applyBorder="1"/>
    <xf numFmtId="164" fontId="1" fillId="0" borderId="1" xfId="0" applyNumberFormat="1" applyFont="1" applyBorder="1" applyAlignment="1">
      <alignment horizontal="left" indent="2"/>
    </xf>
    <xf numFmtId="164" fontId="3" fillId="0" borderId="1" xfId="0" applyNumberFormat="1" applyFont="1" applyBorder="1"/>
    <xf numFmtId="165" fontId="3" fillId="0" borderId="1" xfId="0" applyNumberFormat="1" applyFont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164" fontId="5" fillId="0" borderId="0" xfId="0" applyNumberFormat="1" applyFont="1"/>
    <xf numFmtId="164" fontId="5" fillId="3" borderId="0" xfId="0" applyNumberFormat="1" applyFont="1" applyFill="1"/>
    <xf numFmtId="164" fontId="5" fillId="2" borderId="0" xfId="0" applyNumberFormat="1" applyFont="1" applyFill="1"/>
    <xf numFmtId="164" fontId="5" fillId="4" borderId="0" xfId="0" applyNumberFormat="1" applyFont="1" applyFill="1"/>
    <xf numFmtId="164" fontId="5" fillId="2" borderId="2" xfId="0" applyNumberFormat="1" applyFont="1" applyFill="1" applyBorder="1"/>
    <xf numFmtId="164" fontId="5" fillId="2" borderId="3" xfId="0" applyNumberFormat="1" applyFont="1" applyFill="1" applyBorder="1"/>
    <xf numFmtId="164" fontId="5" fillId="2" borderId="4" xfId="0" applyNumberFormat="1" applyFont="1" applyFill="1" applyBorder="1"/>
    <xf numFmtId="164" fontId="5" fillId="2" borderId="5" xfId="0" applyNumberFormat="1" applyFont="1" applyFill="1" applyBorder="1"/>
    <xf numFmtId="164" fontId="5" fillId="0" borderId="2" xfId="0" applyNumberFormat="1" applyFont="1" applyBorder="1"/>
    <xf numFmtId="164" fontId="5" fillId="0" borderId="6" xfId="0" applyNumberFormat="1" applyFont="1" applyBorder="1"/>
    <xf numFmtId="164" fontId="5" fillId="0" borderId="3" xfId="0" applyNumberFormat="1" applyFont="1" applyBorder="1"/>
    <xf numFmtId="164" fontId="5" fillId="0" borderId="7" xfId="0" applyNumberFormat="1" applyFont="1" applyBorder="1"/>
    <xf numFmtId="164" fontId="5" fillId="0" borderId="0" xfId="0" applyNumberFormat="1" applyFont="1" applyBorder="1"/>
    <xf numFmtId="164" fontId="5" fillId="0" borderId="8" xfId="0" applyNumberFormat="1" applyFont="1" applyBorder="1"/>
    <xf numFmtId="164" fontId="5" fillId="0" borderId="4" xfId="0" applyNumberFormat="1" applyFont="1" applyBorder="1"/>
    <xf numFmtId="164" fontId="5" fillId="0" borderId="9" xfId="0" applyNumberFormat="1" applyFont="1" applyBorder="1"/>
    <xf numFmtId="164" fontId="5" fillId="0" borderId="5" xfId="0" applyNumberFormat="1" applyFont="1" applyBorder="1"/>
    <xf numFmtId="164" fontId="5" fillId="2" borderId="6" xfId="0" applyNumberFormat="1" applyFont="1" applyFill="1" applyBorder="1"/>
    <xf numFmtId="164" fontId="5" fillId="2" borderId="7" xfId="0" applyNumberFormat="1" applyFont="1" applyFill="1" applyBorder="1"/>
    <xf numFmtId="164" fontId="5" fillId="2" borderId="0" xfId="0" applyNumberFormat="1" applyFont="1" applyFill="1" applyBorder="1"/>
    <xf numFmtId="164" fontId="5" fillId="2" borderId="8" xfId="0" applyNumberFormat="1" applyFont="1" applyFill="1" applyBorder="1"/>
    <xf numFmtId="164" fontId="5" fillId="2" borderId="9" xfId="0" applyNumberFormat="1" applyFont="1" applyFill="1" applyBorder="1"/>
    <xf numFmtId="164" fontId="5" fillId="4" borderId="9" xfId="0" applyNumberFormat="1" applyFont="1" applyFill="1" applyBorder="1"/>
    <xf numFmtId="164" fontId="5" fillId="3" borderId="7" xfId="0" applyNumberFormat="1" applyFont="1" applyFill="1" applyBorder="1"/>
    <xf numFmtId="164" fontId="5" fillId="4" borderId="7" xfId="0" applyNumberFormat="1" applyFont="1" applyFill="1" applyBorder="1"/>
    <xf numFmtId="164" fontId="5" fillId="3" borderId="6" xfId="0" applyNumberFormat="1" applyFont="1" applyFill="1" applyBorder="1"/>
    <xf numFmtId="164" fontId="5" fillId="0" borderId="10" xfId="0" applyNumberFormat="1" applyFont="1" applyBorder="1"/>
    <xf numFmtId="164" fontId="5" fillId="0" borderId="11" xfId="0" applyNumberFormat="1" applyFont="1" applyBorder="1"/>
    <xf numFmtId="164" fontId="5" fillId="0" borderId="12" xfId="0" applyNumberFormat="1" applyFont="1" applyBorder="1"/>
    <xf numFmtId="164" fontId="5" fillId="0" borderId="13" xfId="0" applyNumberFormat="1" applyFont="1" applyBorder="1"/>
    <xf numFmtId="164" fontId="5" fillId="0" borderId="14" xfId="0" applyNumberFormat="1" applyFont="1" applyBorder="1"/>
    <xf numFmtId="164" fontId="5" fillId="0" borderId="15" xfId="0" applyNumberFormat="1" applyFont="1" applyBorder="1"/>
    <xf numFmtId="164" fontId="5" fillId="0" borderId="16" xfId="0" applyNumberFormat="1" applyFont="1" applyBorder="1"/>
    <xf numFmtId="164" fontId="5" fillId="0" borderId="17" xfId="0" applyNumberFormat="1" applyFont="1" applyBorder="1"/>
    <xf numFmtId="164" fontId="5" fillId="0" borderId="18" xfId="0" applyNumberFormat="1" applyFont="1" applyBorder="1"/>
    <xf numFmtId="164" fontId="5" fillId="0" borderId="19" xfId="0" applyNumberFormat="1" applyFont="1" applyBorder="1"/>
    <xf numFmtId="164" fontId="5" fillId="0" borderId="20" xfId="0" applyNumberFormat="1" applyFont="1" applyBorder="1"/>
    <xf numFmtId="164" fontId="5" fillId="0" borderId="21" xfId="0" applyNumberFormat="1" applyFont="1" applyBorder="1"/>
    <xf numFmtId="164" fontId="5" fillId="0" borderId="22" xfId="0" applyNumberFormat="1" applyFont="1" applyBorder="1"/>
    <xf numFmtId="164" fontId="5" fillId="5" borderId="2" xfId="0" applyNumberFormat="1" applyFont="1" applyFill="1" applyBorder="1"/>
    <xf numFmtId="164" fontId="5" fillId="5" borderId="6" xfId="0" applyNumberFormat="1" applyFont="1" applyFill="1" applyBorder="1"/>
    <xf numFmtId="164" fontId="5" fillId="5" borderId="3" xfId="0" applyNumberFormat="1" applyFont="1" applyFill="1" applyBorder="1"/>
    <xf numFmtId="164" fontId="5" fillId="5" borderId="7" xfId="0" applyNumberFormat="1" applyFont="1" applyFill="1" applyBorder="1"/>
    <xf numFmtId="164" fontId="5" fillId="5" borderId="0" xfId="0" applyNumberFormat="1" applyFont="1" applyFill="1" applyBorder="1"/>
    <xf numFmtId="164" fontId="5" fillId="5" borderId="8" xfId="0" applyNumberFormat="1" applyFont="1" applyFill="1" applyBorder="1"/>
    <xf numFmtId="164" fontId="6" fillId="0" borderId="0" xfId="0" applyNumberFormat="1" applyFont="1"/>
    <xf numFmtId="165" fontId="5" fillId="0" borderId="0" xfId="0" applyNumberFormat="1" applyFont="1"/>
    <xf numFmtId="165" fontId="6" fillId="3" borderId="0" xfId="0" applyNumberFormat="1" applyFont="1" applyFill="1"/>
    <xf numFmtId="164" fontId="5" fillId="4" borderId="0" xfId="0" applyNumberFormat="1" applyFont="1" applyFill="1" applyBorder="1"/>
    <xf numFmtId="164" fontId="5" fillId="3" borderId="8" xfId="0" applyNumberFormat="1" applyFont="1" applyFill="1" applyBorder="1"/>
    <xf numFmtId="164" fontId="5" fillId="3" borderId="9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2"/>
  <sheetViews>
    <sheetView tabSelected="1" zoomScale="90" zoomScaleNormal="90" workbookViewId="0">
      <pane ySplit="3" topLeftCell="A4" activePane="bottomLeft" state="frozen"/>
      <selection pane="bottomLeft" activeCell="P14" sqref="P14"/>
    </sheetView>
  </sheetViews>
  <sheetFormatPr defaultRowHeight="12.75"/>
  <cols>
    <col min="1" max="1" width="27.28515625" style="1" bestFit="1" customWidth="1"/>
    <col min="2" max="3" width="9.140625" style="2"/>
    <col min="4" max="4" width="14.28515625" style="2" bestFit="1" customWidth="1"/>
    <col min="5" max="16384" width="9.140625" style="1"/>
  </cols>
  <sheetData>
    <row r="1" spans="1:7" s="4" customFormat="1">
      <c r="A1" s="5" t="s">
        <v>0</v>
      </c>
      <c r="B1" s="6" t="s">
        <v>1</v>
      </c>
      <c r="C1" s="6" t="s">
        <v>2</v>
      </c>
      <c r="D1" s="6" t="s">
        <v>4</v>
      </c>
    </row>
    <row r="3" spans="1:7" s="3" customFormat="1">
      <c r="A3" s="9" t="s">
        <v>57</v>
      </c>
      <c r="B3" s="10">
        <v>2.7</v>
      </c>
      <c r="C3" s="10"/>
      <c r="D3" s="10">
        <f>D5+D15+D25+D33+D44</f>
        <v>35.884399999999999</v>
      </c>
    </row>
    <row r="5" spans="1:7">
      <c r="A5" s="9" t="s">
        <v>5</v>
      </c>
      <c r="B5" s="10"/>
      <c r="C5" s="10"/>
      <c r="D5" s="10">
        <f>D14</f>
        <v>17.501000000000001</v>
      </c>
    </row>
    <row r="6" spans="1:7">
      <c r="A6" s="11" t="s">
        <v>12</v>
      </c>
      <c r="B6" s="8">
        <v>1.6</v>
      </c>
      <c r="C6" s="8">
        <v>1.4</v>
      </c>
      <c r="D6" s="8">
        <f>B6*C6</f>
        <v>2.2399999999999998</v>
      </c>
    </row>
    <row r="7" spans="1:7">
      <c r="A7" s="11" t="s">
        <v>13</v>
      </c>
      <c r="B7" s="8">
        <v>2.5</v>
      </c>
      <c r="C7" s="8">
        <v>0.7</v>
      </c>
      <c r="D7" s="8">
        <f t="shared" ref="D7:D12" si="0">B7*C7</f>
        <v>1.75</v>
      </c>
      <c r="F7" s="1">
        <v>1</v>
      </c>
      <c r="G7" s="1" t="s">
        <v>65</v>
      </c>
    </row>
    <row r="8" spans="1:7">
      <c r="A8" s="11" t="s">
        <v>14</v>
      </c>
      <c r="B8" s="8">
        <v>2.1</v>
      </c>
      <c r="C8" s="8">
        <v>0.9</v>
      </c>
      <c r="D8" s="8">
        <f t="shared" si="0"/>
        <v>1.8900000000000001</v>
      </c>
      <c r="F8" s="1">
        <v>3</v>
      </c>
      <c r="G8" s="1" t="s">
        <v>66</v>
      </c>
    </row>
    <row r="9" spans="1:7">
      <c r="A9" s="7" t="s">
        <v>6</v>
      </c>
      <c r="B9" s="8">
        <v>2.7</v>
      </c>
      <c r="C9" s="8">
        <v>4.3</v>
      </c>
      <c r="D9" s="8">
        <f>B9*C9-D6-D7</f>
        <v>7.6199999999999992</v>
      </c>
      <c r="F9" s="1">
        <v>4</v>
      </c>
      <c r="G9" s="1" t="s">
        <v>67</v>
      </c>
    </row>
    <row r="10" spans="1:7">
      <c r="A10" s="7" t="s">
        <v>8</v>
      </c>
      <c r="B10" s="8">
        <v>2.7</v>
      </c>
      <c r="C10" s="8">
        <v>4.3</v>
      </c>
      <c r="D10" s="8">
        <f t="shared" si="0"/>
        <v>11.61</v>
      </c>
    </row>
    <row r="11" spans="1:7">
      <c r="A11" s="7" t="s">
        <v>7</v>
      </c>
      <c r="B11" s="8">
        <v>2.7</v>
      </c>
      <c r="C11" s="8">
        <v>4.07</v>
      </c>
      <c r="D11" s="8">
        <f>B11*C11-D8</f>
        <v>9.0990000000000002</v>
      </c>
    </row>
    <row r="12" spans="1:7">
      <c r="A12" s="7" t="s">
        <v>9</v>
      </c>
      <c r="B12" s="8">
        <v>2.7</v>
      </c>
      <c r="C12" s="8">
        <v>4.07</v>
      </c>
      <c r="D12" s="8">
        <f t="shared" si="0"/>
        <v>10.989000000000001</v>
      </c>
    </row>
    <row r="13" spans="1:7">
      <c r="A13" s="12" t="s">
        <v>10</v>
      </c>
      <c r="B13" s="13"/>
      <c r="C13" s="13"/>
      <c r="D13" s="13">
        <f>SUM(D9:D12)</f>
        <v>39.317999999999998</v>
      </c>
    </row>
    <row r="14" spans="1:7">
      <c r="A14" s="12" t="s">
        <v>11</v>
      </c>
      <c r="B14" s="13"/>
      <c r="C14" s="13"/>
      <c r="D14" s="13">
        <f>C10*C11</f>
        <v>17.501000000000001</v>
      </c>
    </row>
    <row r="15" spans="1:7">
      <c r="A15" s="9" t="s">
        <v>15</v>
      </c>
      <c r="B15" s="10"/>
      <c r="C15" s="10"/>
      <c r="D15" s="10">
        <f>D24</f>
        <v>9.498800000000001</v>
      </c>
    </row>
    <row r="16" spans="1:7">
      <c r="A16" s="11" t="s">
        <v>16</v>
      </c>
      <c r="B16" s="8">
        <v>1.6</v>
      </c>
      <c r="C16" s="8">
        <v>1.8</v>
      </c>
      <c r="D16" s="8">
        <f>B16*C16</f>
        <v>2.8800000000000003</v>
      </c>
    </row>
    <row r="17" spans="1:7">
      <c r="A17" s="11" t="s">
        <v>13</v>
      </c>
      <c r="B17" s="8">
        <v>2.5</v>
      </c>
      <c r="C17" s="8">
        <v>0.7</v>
      </c>
      <c r="D17" s="8">
        <f t="shared" ref="D17" si="1">B17*C17</f>
        <v>1.75</v>
      </c>
      <c r="F17" s="1">
        <v>1</v>
      </c>
      <c r="G17" s="1" t="s">
        <v>71</v>
      </c>
    </row>
    <row r="18" spans="1:7">
      <c r="A18" s="11" t="s">
        <v>14</v>
      </c>
      <c r="B18" s="8">
        <v>2.1</v>
      </c>
      <c r="C18" s="8">
        <v>0.9</v>
      </c>
      <c r="D18" s="8">
        <f t="shared" ref="D18" si="2">B18*C18</f>
        <v>1.8900000000000001</v>
      </c>
      <c r="F18" s="1">
        <v>2</v>
      </c>
      <c r="G18" s="1" t="s">
        <v>66</v>
      </c>
    </row>
    <row r="19" spans="1:7">
      <c r="A19" s="7" t="s">
        <v>17</v>
      </c>
      <c r="B19" s="8">
        <v>2.7</v>
      </c>
      <c r="C19" s="8">
        <f>0.62+1.66+0.89</f>
        <v>3.17</v>
      </c>
      <c r="D19" s="8">
        <f>B19*C19-D16</f>
        <v>5.6790000000000003</v>
      </c>
      <c r="F19" s="1">
        <v>3</v>
      </c>
      <c r="G19" s="1" t="s">
        <v>68</v>
      </c>
    </row>
    <row r="20" spans="1:7">
      <c r="A20" s="7" t="s">
        <v>18</v>
      </c>
      <c r="B20" s="8">
        <v>2.7</v>
      </c>
      <c r="C20" s="8">
        <f>C19</f>
        <v>3.17</v>
      </c>
      <c r="D20" s="8">
        <f>B20*C20-D18</f>
        <v>6.6690000000000005</v>
      </c>
      <c r="F20" s="1">
        <v>4</v>
      </c>
      <c r="G20" s="1" t="s">
        <v>64</v>
      </c>
    </row>
    <row r="21" spans="1:7">
      <c r="A21" s="7" t="s">
        <v>19</v>
      </c>
      <c r="B21" s="8">
        <v>2.7</v>
      </c>
      <c r="C21" s="8">
        <f>2.7+0.74</f>
        <v>3.4400000000000004</v>
      </c>
      <c r="D21" s="8">
        <f>B21*C21</f>
        <v>9.288000000000002</v>
      </c>
    </row>
    <row r="22" spans="1:7">
      <c r="A22" s="7" t="s">
        <v>20</v>
      </c>
      <c r="B22" s="8">
        <v>2.7</v>
      </c>
      <c r="C22" s="8">
        <f>0.6+1.82+0.84+0.19</f>
        <v>3.4499999999999997</v>
      </c>
      <c r="D22" s="8">
        <f>B22*C22-D17</f>
        <v>7.5649999999999995</v>
      </c>
    </row>
    <row r="23" spans="1:7">
      <c r="A23" s="12" t="s">
        <v>10</v>
      </c>
      <c r="B23" s="13"/>
      <c r="C23" s="13"/>
      <c r="D23" s="13">
        <f>SUM(D19:D22)</f>
        <v>29.201000000000001</v>
      </c>
    </row>
    <row r="24" spans="1:7">
      <c r="A24" s="12" t="s">
        <v>11</v>
      </c>
      <c r="B24" s="13"/>
      <c r="C24" s="13"/>
      <c r="D24" s="13">
        <f>C20*C21-0.74*1.9</f>
        <v>9.498800000000001</v>
      </c>
    </row>
    <row r="25" spans="1:7">
      <c r="A25" s="9" t="s">
        <v>21</v>
      </c>
      <c r="B25" s="10"/>
      <c r="C25" s="10"/>
      <c r="D25" s="10">
        <f>D32</f>
        <v>3.8103000000000002</v>
      </c>
    </row>
    <row r="26" spans="1:7">
      <c r="A26" s="11" t="s">
        <v>14</v>
      </c>
      <c r="B26" s="8">
        <v>2.1</v>
      </c>
      <c r="C26" s="8">
        <v>0.74</v>
      </c>
      <c r="D26" s="8">
        <f>B26*C26</f>
        <v>1.554</v>
      </c>
      <c r="F26" s="1">
        <v>1</v>
      </c>
      <c r="G26" s="1" t="s">
        <v>69</v>
      </c>
    </row>
    <row r="27" spans="1:7">
      <c r="A27" s="7" t="s">
        <v>22</v>
      </c>
      <c r="B27" s="8">
        <v>2.7</v>
      </c>
      <c r="C27" s="8">
        <f>0.76+0.74+0.26+0.72</f>
        <v>2.48</v>
      </c>
      <c r="D27" s="8">
        <f>B27*C27-D26</f>
        <v>5.1420000000000003</v>
      </c>
      <c r="F27" s="1">
        <v>2</v>
      </c>
      <c r="G27" s="1" t="s">
        <v>66</v>
      </c>
    </row>
    <row r="28" spans="1:7">
      <c r="A28" s="7" t="s">
        <v>19</v>
      </c>
      <c r="B28" s="8">
        <v>2.7</v>
      </c>
      <c r="C28" s="8">
        <v>2.4700000000000002</v>
      </c>
      <c r="D28" s="8">
        <f>B28*C28</f>
        <v>6.6690000000000014</v>
      </c>
      <c r="F28" s="1">
        <v>3</v>
      </c>
      <c r="G28" s="1" t="s">
        <v>68</v>
      </c>
    </row>
    <row r="29" spans="1:7">
      <c r="A29" s="7" t="s">
        <v>8</v>
      </c>
      <c r="B29" s="8">
        <v>2.7</v>
      </c>
      <c r="C29" s="8">
        <v>1.77</v>
      </c>
      <c r="D29" s="8">
        <f>B29*C29</f>
        <v>4.7790000000000008</v>
      </c>
    </row>
    <row r="30" spans="1:7">
      <c r="A30" s="7" t="s">
        <v>23</v>
      </c>
      <c r="B30" s="8">
        <v>2.7</v>
      </c>
      <c r="C30" s="8">
        <f>0.97+0.8</f>
        <v>1.77</v>
      </c>
      <c r="D30" s="8">
        <f>B30*C30</f>
        <v>4.7790000000000008</v>
      </c>
    </row>
    <row r="31" spans="1:7">
      <c r="A31" s="12" t="s">
        <v>10</v>
      </c>
      <c r="B31" s="13"/>
      <c r="C31" s="13"/>
      <c r="D31" s="13">
        <f>SUM(D27:D30)</f>
        <v>21.369000000000003</v>
      </c>
    </row>
    <row r="32" spans="1:7">
      <c r="A32" s="12" t="s">
        <v>11</v>
      </c>
      <c r="B32" s="13"/>
      <c r="C32" s="13"/>
      <c r="D32" s="13">
        <f>C28*C29-0.72*0.78</f>
        <v>3.8103000000000002</v>
      </c>
    </row>
    <row r="33" spans="1:7">
      <c r="A33" s="9" t="s">
        <v>24</v>
      </c>
      <c r="B33" s="10"/>
      <c r="C33" s="10"/>
      <c r="D33" s="10">
        <f>D43</f>
        <v>3.2683000000000004</v>
      </c>
    </row>
    <row r="34" spans="1:7">
      <c r="A34" s="11" t="s">
        <v>25</v>
      </c>
      <c r="B34" s="8">
        <f>B8</f>
        <v>2.1</v>
      </c>
      <c r="C34" s="8">
        <f>C8</f>
        <v>0.9</v>
      </c>
      <c r="D34" s="8">
        <f>B34*C34</f>
        <v>1.8900000000000001</v>
      </c>
    </row>
    <row r="35" spans="1:7">
      <c r="A35" s="11" t="s">
        <v>26</v>
      </c>
      <c r="B35" s="8">
        <f>B18</f>
        <v>2.1</v>
      </c>
      <c r="C35" s="8">
        <f>C18</f>
        <v>0.9</v>
      </c>
      <c r="D35" s="8">
        <f t="shared" ref="D35:D37" si="3">B35*C35</f>
        <v>1.8900000000000001</v>
      </c>
      <c r="F35" s="1">
        <v>1</v>
      </c>
      <c r="G35" s="1" t="s">
        <v>71</v>
      </c>
    </row>
    <row r="36" spans="1:7">
      <c r="A36" s="11" t="s">
        <v>27</v>
      </c>
      <c r="B36" s="8">
        <f>B26</f>
        <v>2.1</v>
      </c>
      <c r="C36" s="8">
        <f>C26</f>
        <v>0.74</v>
      </c>
      <c r="D36" s="8">
        <f t="shared" si="3"/>
        <v>1.554</v>
      </c>
      <c r="F36" s="1">
        <v>2</v>
      </c>
      <c r="G36" s="1" t="s">
        <v>66</v>
      </c>
    </row>
    <row r="37" spans="1:7">
      <c r="A37" s="11" t="s">
        <v>28</v>
      </c>
      <c r="B37" s="8">
        <v>2.1</v>
      </c>
      <c r="C37" s="8">
        <v>0.9</v>
      </c>
      <c r="D37" s="8">
        <f t="shared" si="3"/>
        <v>1.8900000000000001</v>
      </c>
      <c r="F37" s="1">
        <v>3</v>
      </c>
      <c r="G37" s="1" t="s">
        <v>68</v>
      </c>
    </row>
    <row r="38" spans="1:7">
      <c r="A38" s="7" t="s">
        <v>29</v>
      </c>
      <c r="B38" s="8">
        <v>2.7</v>
      </c>
      <c r="C38" s="8">
        <f>C8+0.1+1.02</f>
        <v>2.02</v>
      </c>
      <c r="D38" s="8">
        <f>B38*C38-D34</f>
        <v>3.5640000000000005</v>
      </c>
    </row>
    <row r="39" spans="1:7">
      <c r="A39" s="7" t="s">
        <v>30</v>
      </c>
      <c r="B39" s="8">
        <v>2.7</v>
      </c>
      <c r="C39" s="8">
        <f>C26+1.04+0.25</f>
        <v>2.0300000000000002</v>
      </c>
      <c r="D39" s="8">
        <f>B39*C39-D36</f>
        <v>3.9270000000000005</v>
      </c>
    </row>
    <row r="40" spans="1:7">
      <c r="A40" s="7" t="s">
        <v>31</v>
      </c>
      <c r="B40" s="8">
        <v>2.7</v>
      </c>
      <c r="C40" s="8">
        <f>0.35+0.92+0.34</f>
        <v>1.61</v>
      </c>
      <c r="D40" s="8">
        <f>B40*C40-D37</f>
        <v>2.4570000000000003</v>
      </c>
    </row>
    <row r="41" spans="1:7">
      <c r="A41" s="7" t="s">
        <v>23</v>
      </c>
      <c r="B41" s="8">
        <v>2.7</v>
      </c>
      <c r="C41" s="8">
        <f>0.2+0.9+0.47</f>
        <v>1.57</v>
      </c>
      <c r="D41" s="8">
        <f>B41*C41-D35</f>
        <v>2.3490000000000006</v>
      </c>
    </row>
    <row r="42" spans="1:7">
      <c r="A42" s="12" t="s">
        <v>10</v>
      </c>
      <c r="B42" s="13"/>
      <c r="C42" s="13"/>
      <c r="D42" s="13">
        <f>SUM(D38:D41)</f>
        <v>12.297000000000002</v>
      </c>
    </row>
    <row r="43" spans="1:7">
      <c r="A43" s="12" t="s">
        <v>11</v>
      </c>
      <c r="B43" s="13"/>
      <c r="C43" s="13"/>
      <c r="D43" s="13">
        <f>C39*C40</f>
        <v>3.2683000000000004</v>
      </c>
    </row>
    <row r="44" spans="1:7">
      <c r="A44" s="9" t="s">
        <v>32</v>
      </c>
      <c r="B44" s="10"/>
      <c r="C44" s="10"/>
      <c r="D44" s="10">
        <f>D52*0.3</f>
        <v>1.8059999999999998</v>
      </c>
    </row>
    <row r="45" spans="1:7">
      <c r="A45" s="11" t="s">
        <v>35</v>
      </c>
      <c r="B45" s="8">
        <f>B6</f>
        <v>1.6</v>
      </c>
      <c r="C45" s="8">
        <f>C6</f>
        <v>1.4</v>
      </c>
      <c r="D45" s="8">
        <f>B45*C45</f>
        <v>2.2399999999999998</v>
      </c>
    </row>
    <row r="46" spans="1:7">
      <c r="A46" s="11" t="s">
        <v>33</v>
      </c>
      <c r="B46" s="8">
        <f>B7</f>
        <v>2.5</v>
      </c>
      <c r="C46" s="8">
        <f>C7</f>
        <v>0.7</v>
      </c>
      <c r="D46" s="8">
        <f t="shared" ref="D46:D47" si="4">B46*C46</f>
        <v>1.75</v>
      </c>
      <c r="F46" s="1">
        <v>1</v>
      </c>
      <c r="G46" s="1" t="s">
        <v>70</v>
      </c>
    </row>
    <row r="47" spans="1:7">
      <c r="A47" s="11" t="s">
        <v>34</v>
      </c>
      <c r="B47" s="8">
        <f>B17</f>
        <v>2.5</v>
      </c>
      <c r="C47" s="8">
        <f>C17</f>
        <v>0.7</v>
      </c>
      <c r="D47" s="8">
        <f t="shared" si="4"/>
        <v>1.75</v>
      </c>
      <c r="F47" s="1">
        <v>2</v>
      </c>
      <c r="G47" s="1" t="s">
        <v>71</v>
      </c>
    </row>
    <row r="48" spans="1:7">
      <c r="A48" s="7" t="s">
        <v>36</v>
      </c>
      <c r="B48" s="8">
        <f>B9</f>
        <v>2.7</v>
      </c>
      <c r="C48" s="8">
        <f>C9</f>
        <v>4.3</v>
      </c>
      <c r="D48" s="8">
        <f>B48*C48-D45-D46</f>
        <v>7.6199999999999992</v>
      </c>
      <c r="F48" s="1">
        <v>3</v>
      </c>
      <c r="G48" s="1" t="s">
        <v>64</v>
      </c>
    </row>
    <row r="49" spans="1:7">
      <c r="A49" s="7" t="s">
        <v>37</v>
      </c>
      <c r="B49" s="8">
        <v>2.7</v>
      </c>
      <c r="C49" s="8">
        <v>1.4</v>
      </c>
      <c r="D49" s="8">
        <f>B49*C49-D47</f>
        <v>2.0299999999999998</v>
      </c>
      <c r="F49" s="1">
        <v>4</v>
      </c>
      <c r="G49" s="1" t="s">
        <v>72</v>
      </c>
    </row>
    <row r="50" spans="1:7">
      <c r="A50" s="14" t="s">
        <v>38</v>
      </c>
      <c r="B50" s="15">
        <v>1.4</v>
      </c>
      <c r="C50" s="15">
        <v>6</v>
      </c>
      <c r="D50" s="15">
        <f>B50*C50</f>
        <v>8.3999999999999986</v>
      </c>
    </row>
    <row r="51" spans="1:7">
      <c r="A51" s="12" t="s">
        <v>10</v>
      </c>
      <c r="B51" s="13"/>
      <c r="C51" s="13"/>
      <c r="D51" s="13">
        <f>SUM(D48:D49)</f>
        <v>9.6499999999999986</v>
      </c>
    </row>
    <row r="52" spans="1:7">
      <c r="A52" s="12" t="s">
        <v>11</v>
      </c>
      <c r="B52" s="13"/>
      <c r="C52" s="13"/>
      <c r="D52" s="13">
        <f>C48*C49</f>
        <v>6.02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:CL59"/>
  <sheetViews>
    <sheetView zoomScale="80" zoomScaleNormal="80" workbookViewId="0">
      <selection activeCell="AE36" sqref="AE36"/>
    </sheetView>
  </sheetViews>
  <sheetFormatPr defaultColWidth="2.7109375" defaultRowHeight="11.25"/>
  <cols>
    <col min="1" max="2" width="2.7109375" style="16"/>
    <col min="3" max="3" width="2.85546875" style="16" bestFit="1" customWidth="1"/>
    <col min="4" max="87" width="2.7109375" style="16"/>
    <col min="88" max="88" width="15" style="62" bestFit="1" customWidth="1"/>
    <col min="89" max="89" width="2.7109375" style="16"/>
    <col min="90" max="90" width="9.140625" style="62" customWidth="1"/>
    <col min="91" max="16384" width="2.7109375" style="16"/>
  </cols>
  <sheetData>
    <row r="2" spans="3:88">
      <c r="BB2" s="61" t="s">
        <v>43</v>
      </c>
      <c r="BC2" s="61" t="s">
        <v>41</v>
      </c>
      <c r="BD2" s="61" t="s">
        <v>46</v>
      </c>
      <c r="BE2" s="61" t="s">
        <v>47</v>
      </c>
    </row>
    <row r="3" spans="3:88">
      <c r="C3" s="19">
        <v>1</v>
      </c>
      <c r="D3" s="19">
        <v>1</v>
      </c>
      <c r="E3" s="19">
        <v>1</v>
      </c>
      <c r="F3" s="19">
        <v>1</v>
      </c>
      <c r="G3" s="19">
        <v>1</v>
      </c>
      <c r="H3" s="19">
        <v>1</v>
      </c>
      <c r="I3" s="19">
        <v>1</v>
      </c>
      <c r="J3" s="19">
        <v>1</v>
      </c>
      <c r="K3" s="19">
        <v>1</v>
      </c>
      <c r="L3" s="19">
        <v>1</v>
      </c>
      <c r="M3" s="19">
        <v>1</v>
      </c>
      <c r="N3" s="19">
        <v>1</v>
      </c>
      <c r="O3" s="19">
        <v>1</v>
      </c>
      <c r="P3" s="19">
        <v>1</v>
      </c>
      <c r="Q3" s="19">
        <v>1</v>
      </c>
      <c r="R3" s="19">
        <v>1</v>
      </c>
      <c r="S3" s="19">
        <v>1</v>
      </c>
      <c r="T3" s="19">
        <v>1</v>
      </c>
      <c r="U3" s="19">
        <v>1</v>
      </c>
      <c r="V3" s="19">
        <v>1</v>
      </c>
      <c r="W3" s="19">
        <v>1</v>
      </c>
      <c r="X3" s="19">
        <v>1</v>
      </c>
      <c r="Y3" s="19">
        <v>1</v>
      </c>
      <c r="Z3" s="19">
        <v>1</v>
      </c>
      <c r="AA3" s="19">
        <v>1</v>
      </c>
      <c r="AB3" s="19">
        <v>1</v>
      </c>
      <c r="AC3" s="19">
        <v>1</v>
      </c>
      <c r="AD3" s="19">
        <v>1</v>
      </c>
      <c r="AE3" s="19">
        <v>1</v>
      </c>
      <c r="AF3" s="19">
        <v>1</v>
      </c>
      <c r="AG3" s="19">
        <v>1</v>
      </c>
      <c r="AH3" s="19">
        <v>1</v>
      </c>
      <c r="AI3" s="19">
        <v>1</v>
      </c>
      <c r="AJ3" s="19">
        <v>1</v>
      </c>
      <c r="AK3" s="19">
        <v>1</v>
      </c>
      <c r="AL3" s="19">
        <v>1</v>
      </c>
      <c r="AM3" s="19">
        <v>1</v>
      </c>
      <c r="AN3" s="19">
        <v>1</v>
      </c>
      <c r="AO3" s="19">
        <v>1</v>
      </c>
      <c r="AP3" s="19">
        <v>1</v>
      </c>
      <c r="AQ3" s="19">
        <v>1</v>
      </c>
      <c r="AR3" s="19">
        <v>1</v>
      </c>
      <c r="AS3" s="19">
        <v>1</v>
      </c>
      <c r="AT3" s="19">
        <v>1</v>
      </c>
      <c r="AU3" s="19">
        <v>1</v>
      </c>
      <c r="AV3" s="19">
        <v>1</v>
      </c>
      <c r="AW3" s="19">
        <v>1</v>
      </c>
      <c r="AX3" s="19">
        <v>1</v>
      </c>
      <c r="AY3" s="19">
        <v>1</v>
      </c>
      <c r="AZ3" s="18">
        <v>1</v>
      </c>
      <c r="BA3" s="18">
        <v>1</v>
      </c>
      <c r="BB3" s="18">
        <v>1</v>
      </c>
      <c r="BC3" s="18">
        <v>1</v>
      </c>
      <c r="BD3" s="18">
        <v>1</v>
      </c>
      <c r="BE3" s="18">
        <v>1</v>
      </c>
      <c r="BF3" s="18">
        <v>1</v>
      </c>
      <c r="BG3" s="18">
        <v>1</v>
      </c>
      <c r="BH3" s="18">
        <v>1</v>
      </c>
      <c r="BI3" s="19">
        <v>1</v>
      </c>
      <c r="BJ3" s="19">
        <v>1</v>
      </c>
      <c r="BK3" s="19">
        <v>1</v>
      </c>
      <c r="BL3" s="19">
        <v>1</v>
      </c>
      <c r="BM3" s="19">
        <v>1</v>
      </c>
      <c r="BN3" s="19">
        <v>1</v>
      </c>
      <c r="BO3" s="19">
        <v>1</v>
      </c>
      <c r="BP3" s="19">
        <v>1</v>
      </c>
      <c r="BQ3" s="19">
        <v>1</v>
      </c>
      <c r="BR3" s="19">
        <v>1</v>
      </c>
      <c r="BS3" s="19">
        <v>1</v>
      </c>
      <c r="BT3" s="19">
        <v>1</v>
      </c>
      <c r="BU3" s="19">
        <v>1</v>
      </c>
      <c r="BV3" s="19">
        <v>1</v>
      </c>
      <c r="BW3" s="19">
        <v>1</v>
      </c>
      <c r="BX3" s="19">
        <v>1</v>
      </c>
      <c r="BY3" s="19">
        <v>1</v>
      </c>
      <c r="BZ3" s="19">
        <v>1</v>
      </c>
      <c r="CA3" s="19">
        <v>1</v>
      </c>
      <c r="CB3" s="19">
        <v>1</v>
      </c>
      <c r="CC3" s="19">
        <v>1</v>
      </c>
      <c r="CD3" s="19">
        <v>1</v>
      </c>
      <c r="CE3" s="19">
        <v>1</v>
      </c>
      <c r="CI3" s="16">
        <v>1</v>
      </c>
      <c r="CJ3" s="62" t="s">
        <v>48</v>
      </c>
    </row>
    <row r="4" spans="3:88">
      <c r="C4" s="19">
        <v>1</v>
      </c>
      <c r="D4" s="28"/>
      <c r="E4" s="28"/>
      <c r="F4" s="28"/>
      <c r="G4" s="28"/>
      <c r="H4" s="28"/>
      <c r="I4" s="36"/>
      <c r="AO4" s="34"/>
      <c r="AU4" s="19">
        <v>1</v>
      </c>
      <c r="AV4" s="24"/>
      <c r="AW4" s="25"/>
      <c r="AX4" s="25"/>
      <c r="AZ4" s="27"/>
      <c r="BL4" s="19">
        <v>1</v>
      </c>
      <c r="BT4" s="20">
        <v>1</v>
      </c>
      <c r="BU4" s="33"/>
      <c r="BV4" s="33"/>
      <c r="BW4" s="33"/>
      <c r="BX4" s="33"/>
      <c r="BY4" s="33"/>
      <c r="BZ4" s="33"/>
      <c r="CA4" s="33"/>
      <c r="CB4" s="33"/>
      <c r="CC4" s="33"/>
      <c r="CD4" s="21"/>
      <c r="CE4" s="19">
        <v>1</v>
      </c>
      <c r="CI4" s="16">
        <v>2</v>
      </c>
      <c r="CJ4" s="62" t="s">
        <v>49</v>
      </c>
    </row>
    <row r="5" spans="3:88">
      <c r="C5" s="19">
        <v>1</v>
      </c>
      <c r="D5" s="28"/>
      <c r="E5" s="28"/>
      <c r="F5" s="28"/>
      <c r="G5" s="28"/>
      <c r="H5" s="28"/>
      <c r="I5" s="36"/>
      <c r="AO5" s="34"/>
      <c r="AU5" s="19">
        <v>1</v>
      </c>
      <c r="AV5" s="27"/>
      <c r="BL5" s="19">
        <v>1</v>
      </c>
      <c r="BN5" s="20"/>
      <c r="BO5" s="33"/>
      <c r="BP5" s="33"/>
      <c r="BQ5" s="21"/>
      <c r="BT5" s="34">
        <v>1</v>
      </c>
      <c r="BU5" s="35"/>
      <c r="BV5" s="35"/>
      <c r="BW5" s="35"/>
      <c r="BX5" s="35"/>
      <c r="BY5" s="35"/>
      <c r="BZ5" s="35"/>
      <c r="CA5" s="35"/>
      <c r="CB5" s="35"/>
      <c r="CC5" s="35"/>
      <c r="CD5" s="36"/>
      <c r="CE5" s="19">
        <v>1</v>
      </c>
      <c r="CI5" s="16">
        <v>3</v>
      </c>
      <c r="CJ5" s="62" t="s">
        <v>50</v>
      </c>
    </row>
    <row r="6" spans="3:88">
      <c r="C6" s="19">
        <v>1</v>
      </c>
      <c r="F6" s="28"/>
      <c r="G6" s="28"/>
      <c r="H6" s="28"/>
      <c r="I6" s="53"/>
      <c r="AO6" s="54"/>
      <c r="AU6" s="19">
        <v>1</v>
      </c>
      <c r="AV6" s="27"/>
      <c r="BL6" s="19">
        <v>1</v>
      </c>
      <c r="BN6" s="34"/>
      <c r="BO6" s="35"/>
      <c r="BP6" s="35"/>
      <c r="BQ6" s="36"/>
      <c r="BT6" s="34">
        <v>1</v>
      </c>
      <c r="BU6" s="35"/>
      <c r="BV6" s="35"/>
      <c r="BW6" s="35"/>
      <c r="BX6" s="35"/>
      <c r="BY6" s="35"/>
      <c r="BZ6" s="35"/>
      <c r="CA6" s="35"/>
      <c r="CB6" s="35"/>
      <c r="CC6" s="35"/>
      <c r="CD6" s="36"/>
      <c r="CE6" s="19">
        <v>1</v>
      </c>
      <c r="CI6" s="16">
        <v>4</v>
      </c>
      <c r="CJ6" s="62" t="s">
        <v>51</v>
      </c>
    </row>
    <row r="7" spans="3:88">
      <c r="C7" s="19">
        <v>1</v>
      </c>
      <c r="H7" s="53"/>
      <c r="AP7" s="54"/>
      <c r="AU7" s="19">
        <v>1</v>
      </c>
      <c r="AV7" s="27"/>
      <c r="BL7" s="19">
        <v>1</v>
      </c>
      <c r="BN7" s="34"/>
      <c r="BO7" s="35" t="s">
        <v>45</v>
      </c>
      <c r="BP7" s="35" t="s">
        <v>3</v>
      </c>
      <c r="BQ7" s="36" t="s">
        <v>40</v>
      </c>
      <c r="BT7" s="34">
        <v>1</v>
      </c>
      <c r="BU7" s="35"/>
      <c r="BV7" s="35" t="s">
        <v>43</v>
      </c>
      <c r="BW7" s="35" t="s">
        <v>40</v>
      </c>
      <c r="BX7" s="35" t="s">
        <v>44</v>
      </c>
      <c r="BY7" s="35" t="s">
        <v>44</v>
      </c>
      <c r="BZ7" s="35" t="s">
        <v>40</v>
      </c>
      <c r="CA7" s="35"/>
      <c r="CB7" s="35"/>
      <c r="CC7" s="35"/>
      <c r="CD7" s="36"/>
      <c r="CE7" s="19">
        <v>1</v>
      </c>
    </row>
    <row r="8" spans="3:88">
      <c r="C8" s="19">
        <v>1</v>
      </c>
      <c r="G8" s="53"/>
      <c r="AQ8" s="54"/>
      <c r="AU8" s="19">
        <v>1</v>
      </c>
      <c r="AV8" s="27"/>
      <c r="BL8" s="19">
        <v>1</v>
      </c>
      <c r="BN8" s="34"/>
      <c r="BO8" s="35"/>
      <c r="BP8" s="35"/>
      <c r="BQ8" s="36"/>
      <c r="BT8" s="34">
        <v>1</v>
      </c>
      <c r="BU8" s="35"/>
      <c r="BV8" s="35"/>
      <c r="BW8" s="35"/>
      <c r="BX8" s="35"/>
      <c r="BY8" s="35"/>
      <c r="BZ8" s="35"/>
      <c r="CA8" s="35"/>
      <c r="CB8" s="35"/>
      <c r="CC8" s="35"/>
      <c r="CD8" s="36"/>
      <c r="CE8" s="19">
        <v>1</v>
      </c>
    </row>
    <row r="9" spans="3:88">
      <c r="C9" s="19">
        <v>1</v>
      </c>
      <c r="D9" s="37"/>
      <c r="E9" s="37"/>
      <c r="F9" s="53"/>
      <c r="AR9" s="54"/>
      <c r="AS9" s="37"/>
      <c r="AT9" s="37"/>
      <c r="AU9" s="19">
        <v>1</v>
      </c>
      <c r="AV9" s="27"/>
      <c r="BL9" s="19">
        <v>1</v>
      </c>
      <c r="BN9" s="34"/>
      <c r="BO9" s="35"/>
      <c r="BP9" s="35"/>
      <c r="BQ9" s="36"/>
      <c r="BT9" s="34">
        <v>1</v>
      </c>
      <c r="BU9" s="35"/>
      <c r="BV9" s="35"/>
      <c r="BW9" s="35"/>
      <c r="BX9" s="35"/>
      <c r="BY9" s="35"/>
      <c r="BZ9" s="35"/>
      <c r="CA9" s="35"/>
      <c r="CB9" s="35"/>
      <c r="CC9" s="35"/>
      <c r="CD9" s="36"/>
      <c r="CE9" s="19">
        <v>1</v>
      </c>
    </row>
    <row r="10" spans="3:88">
      <c r="C10" s="19">
        <v>1</v>
      </c>
      <c r="AU10" s="19">
        <v>1</v>
      </c>
      <c r="AV10" s="27"/>
      <c r="BL10" s="19">
        <v>1</v>
      </c>
      <c r="BN10" s="22"/>
      <c r="BO10" s="37"/>
      <c r="BP10" s="37"/>
      <c r="BQ10" s="23"/>
      <c r="BT10" s="22">
        <v>1</v>
      </c>
      <c r="BU10" s="37">
        <v>1</v>
      </c>
      <c r="BV10" s="37">
        <v>1</v>
      </c>
      <c r="BW10" s="37">
        <v>1</v>
      </c>
      <c r="BX10" s="37">
        <v>1</v>
      </c>
      <c r="BY10" s="37">
        <v>1</v>
      </c>
      <c r="BZ10" s="37">
        <v>1</v>
      </c>
      <c r="CA10" s="37">
        <v>1</v>
      </c>
      <c r="CB10" s="37">
        <v>1</v>
      </c>
      <c r="CC10" s="37">
        <v>1</v>
      </c>
      <c r="CD10" s="23">
        <v>1</v>
      </c>
      <c r="CE10" s="19">
        <v>1</v>
      </c>
    </row>
    <row r="11" spans="3:88">
      <c r="C11" s="19">
        <v>1</v>
      </c>
      <c r="AU11" s="19">
        <v>1</v>
      </c>
      <c r="AV11" s="27"/>
      <c r="BL11" s="19">
        <v>1</v>
      </c>
      <c r="CE11" s="19">
        <v>1</v>
      </c>
    </row>
    <row r="12" spans="3:88">
      <c r="C12" s="19">
        <v>1</v>
      </c>
      <c r="AU12" s="19">
        <v>1</v>
      </c>
      <c r="AV12" s="27"/>
      <c r="BL12" s="19">
        <v>1</v>
      </c>
      <c r="CE12" s="19">
        <v>1</v>
      </c>
    </row>
    <row r="13" spans="3:88">
      <c r="C13" s="19">
        <v>1</v>
      </c>
      <c r="AU13" s="38">
        <v>1</v>
      </c>
      <c r="AV13" s="27"/>
      <c r="BL13" s="38">
        <v>1</v>
      </c>
      <c r="CB13" s="20"/>
      <c r="CC13" s="33"/>
      <c r="CD13" s="21"/>
      <c r="CE13" s="19">
        <v>1</v>
      </c>
    </row>
    <row r="14" spans="3:88">
      <c r="C14" s="19">
        <v>1</v>
      </c>
      <c r="AU14" s="18">
        <v>1</v>
      </c>
      <c r="BL14" s="18">
        <v>1</v>
      </c>
      <c r="CB14" s="34"/>
      <c r="CC14" s="35"/>
      <c r="CD14" s="36"/>
      <c r="CE14" s="19">
        <v>1</v>
      </c>
    </row>
    <row r="15" spans="3:88">
      <c r="C15" s="19">
        <v>1</v>
      </c>
      <c r="AU15" s="18">
        <v>1</v>
      </c>
      <c r="BL15" s="18">
        <v>1</v>
      </c>
      <c r="CB15" s="34"/>
      <c r="CC15" s="35">
        <v>3</v>
      </c>
      <c r="CD15" s="36"/>
      <c r="CE15" s="19">
        <v>1</v>
      </c>
    </row>
    <row r="16" spans="3:88">
      <c r="C16" s="19">
        <v>1</v>
      </c>
      <c r="AU16" s="18">
        <v>1</v>
      </c>
      <c r="BL16" s="18">
        <v>1</v>
      </c>
      <c r="CB16" s="34"/>
      <c r="CC16" s="35"/>
      <c r="CD16" s="36"/>
      <c r="CE16" s="19">
        <v>1</v>
      </c>
    </row>
    <row r="17" spans="3:88">
      <c r="C17" s="19">
        <v>1</v>
      </c>
      <c r="AU17" s="18">
        <v>1</v>
      </c>
      <c r="BL17" s="18">
        <v>1</v>
      </c>
      <c r="CB17" s="22"/>
      <c r="CC17" s="37"/>
      <c r="CD17" s="23"/>
      <c r="CE17" s="19">
        <v>1</v>
      </c>
    </row>
    <row r="18" spans="3:88">
      <c r="C18" s="19">
        <v>1</v>
      </c>
      <c r="AU18" s="18">
        <v>1</v>
      </c>
      <c r="BL18" s="18">
        <v>1</v>
      </c>
      <c r="CE18" s="19">
        <v>1</v>
      </c>
    </row>
    <row r="19" spans="3:88">
      <c r="C19" s="19">
        <v>1</v>
      </c>
      <c r="AU19" s="18">
        <v>1</v>
      </c>
      <c r="BL19" s="18">
        <v>1</v>
      </c>
      <c r="CE19" s="19">
        <v>1</v>
      </c>
    </row>
    <row r="20" spans="3:88">
      <c r="C20" s="19">
        <v>1</v>
      </c>
      <c r="AU20" s="18">
        <v>1</v>
      </c>
      <c r="BL20" s="18">
        <v>1</v>
      </c>
      <c r="CE20" s="19">
        <v>1</v>
      </c>
    </row>
    <row r="21" spans="3:88">
      <c r="C21" s="19">
        <v>1</v>
      </c>
      <c r="AU21" s="18">
        <v>1</v>
      </c>
      <c r="BL21" s="19">
        <v>1</v>
      </c>
      <c r="CE21" s="19">
        <v>1</v>
      </c>
    </row>
    <row r="22" spans="3:88">
      <c r="C22" s="19">
        <v>1</v>
      </c>
      <c r="AU22" s="18">
        <v>1</v>
      </c>
      <c r="BL22" s="19">
        <v>1</v>
      </c>
      <c r="BM22" s="19">
        <v>1</v>
      </c>
      <c r="BN22" s="19">
        <v>1</v>
      </c>
      <c r="BO22" s="19">
        <v>1</v>
      </c>
      <c r="BP22" s="19">
        <v>1</v>
      </c>
      <c r="BQ22" s="19">
        <v>1</v>
      </c>
      <c r="BR22" s="19">
        <v>1</v>
      </c>
      <c r="BS22" s="19">
        <v>1</v>
      </c>
      <c r="BT22" s="19">
        <v>1</v>
      </c>
      <c r="CE22" s="19">
        <v>1</v>
      </c>
    </row>
    <row r="23" spans="3:88">
      <c r="C23" s="19">
        <v>1</v>
      </c>
      <c r="AU23" s="19">
        <v>1</v>
      </c>
      <c r="BL23" s="19">
        <v>1</v>
      </c>
      <c r="BM23" s="18"/>
      <c r="BN23" s="18"/>
      <c r="BO23" s="18"/>
      <c r="BP23" s="18"/>
      <c r="BQ23" s="18"/>
      <c r="BR23" s="18"/>
      <c r="BS23" s="18"/>
      <c r="BT23" s="19">
        <v>1</v>
      </c>
      <c r="CE23" s="19">
        <v>1</v>
      </c>
    </row>
    <row r="24" spans="3:88">
      <c r="C24" s="19">
        <v>1</v>
      </c>
      <c r="AU24" s="19">
        <v>1</v>
      </c>
      <c r="AV24" s="19">
        <v>1</v>
      </c>
      <c r="AW24" s="19">
        <v>1</v>
      </c>
      <c r="AX24" s="19">
        <v>1</v>
      </c>
      <c r="AY24" s="19">
        <v>1</v>
      </c>
      <c r="AZ24" s="19">
        <v>1</v>
      </c>
      <c r="BA24" s="18">
        <v>1</v>
      </c>
      <c r="BB24" s="18">
        <v>1</v>
      </c>
      <c r="BC24" s="18">
        <v>1</v>
      </c>
      <c r="BD24" s="18">
        <v>1</v>
      </c>
      <c r="BE24" s="18">
        <v>1</v>
      </c>
      <c r="BF24" s="18">
        <v>1</v>
      </c>
      <c r="BG24" s="18">
        <v>1</v>
      </c>
      <c r="BH24" s="18">
        <v>1</v>
      </c>
      <c r="BI24" s="18">
        <v>1</v>
      </c>
      <c r="BJ24" s="19">
        <v>1</v>
      </c>
      <c r="BK24" s="19">
        <v>1</v>
      </c>
      <c r="BL24" s="19">
        <v>1</v>
      </c>
      <c r="BM24" s="18"/>
      <c r="BN24" s="18"/>
      <c r="BO24" s="18"/>
      <c r="BP24" s="18"/>
      <c r="BQ24" s="18"/>
      <c r="BR24" s="18"/>
      <c r="BS24" s="18"/>
      <c r="BT24" s="19">
        <v>1</v>
      </c>
      <c r="BX24" s="20"/>
      <c r="BY24" s="33"/>
      <c r="BZ24" s="21"/>
      <c r="CE24" s="19">
        <v>1</v>
      </c>
      <c r="CJ24" s="63">
        <f>CJ28+CJ36+CJ40+CJ48+CJ52*0.3</f>
        <v>36.532000000000004</v>
      </c>
    </row>
    <row r="25" spans="3:88">
      <c r="C25" s="19">
        <v>1</v>
      </c>
      <c r="AU25" s="19">
        <v>1</v>
      </c>
      <c r="BL25" s="19">
        <v>1</v>
      </c>
      <c r="BM25" s="18"/>
      <c r="BN25" s="18" t="s">
        <v>39</v>
      </c>
      <c r="BO25" s="18" t="s">
        <v>40</v>
      </c>
      <c r="BP25" s="18" t="s">
        <v>41</v>
      </c>
      <c r="BQ25" s="18" t="s">
        <v>42</v>
      </c>
      <c r="BR25" s="18" t="s">
        <v>40</v>
      </c>
      <c r="BS25" s="18"/>
      <c r="BT25" s="19">
        <v>1</v>
      </c>
      <c r="BX25" s="34"/>
      <c r="BY25" s="35">
        <v>2</v>
      </c>
      <c r="BZ25" s="36"/>
      <c r="CE25" s="19">
        <v>1</v>
      </c>
      <c r="CJ25" s="62" t="s">
        <v>58</v>
      </c>
    </row>
    <row r="26" spans="3:88">
      <c r="C26" s="19">
        <v>1</v>
      </c>
      <c r="AU26" s="19">
        <v>1</v>
      </c>
      <c r="BL26" s="19">
        <v>1</v>
      </c>
      <c r="BM26" s="18"/>
      <c r="BN26" s="18"/>
      <c r="BO26" s="18"/>
      <c r="BP26" s="18"/>
      <c r="BQ26" s="18"/>
      <c r="BR26" s="18"/>
      <c r="BS26" s="18"/>
      <c r="BT26" s="19">
        <v>1</v>
      </c>
      <c r="BX26" s="34"/>
      <c r="BY26" s="35"/>
      <c r="BZ26" s="36"/>
      <c r="CB26" s="20">
        <v>1</v>
      </c>
      <c r="CC26" s="21"/>
      <c r="CE26" s="19">
        <v>1</v>
      </c>
      <c r="CJ26" s="62">
        <f>SUM(C4:C44)/10</f>
        <v>4.0999999999999996</v>
      </c>
    </row>
    <row r="27" spans="3:88">
      <c r="C27" s="19">
        <v>1</v>
      </c>
      <c r="AU27" s="19">
        <v>1</v>
      </c>
      <c r="BL27" s="19">
        <v>1</v>
      </c>
      <c r="BM27" s="18"/>
      <c r="BN27" s="18"/>
      <c r="BO27" s="18"/>
      <c r="BP27" s="18"/>
      <c r="BQ27" s="18"/>
      <c r="BR27" s="18"/>
      <c r="BS27" s="18"/>
      <c r="BT27" s="19">
        <v>1</v>
      </c>
      <c r="BX27" s="22"/>
      <c r="BY27" s="37"/>
      <c r="BZ27" s="23"/>
      <c r="CB27" s="22"/>
      <c r="CC27" s="23"/>
      <c r="CE27" s="19">
        <v>1</v>
      </c>
      <c r="CJ27" s="62">
        <f>SUM(D3:AT3)/10</f>
        <v>4.3</v>
      </c>
    </row>
    <row r="28" spans="3:88">
      <c r="C28" s="19">
        <v>1</v>
      </c>
      <c r="AU28" s="19">
        <v>1</v>
      </c>
      <c r="BL28" s="19">
        <v>1</v>
      </c>
      <c r="BM28" s="18"/>
      <c r="BN28" s="18"/>
      <c r="BO28" s="18"/>
      <c r="BP28" s="18"/>
      <c r="BQ28" s="18"/>
      <c r="BR28" s="18"/>
      <c r="BS28" s="18"/>
      <c r="BT28" s="19">
        <v>1</v>
      </c>
      <c r="CE28" s="19">
        <v>1</v>
      </c>
      <c r="CJ28" s="63">
        <f>CJ26*CJ27</f>
        <v>17.63</v>
      </c>
    </row>
    <row r="29" spans="3:88">
      <c r="C29" s="19">
        <v>1</v>
      </c>
      <c r="AU29" s="19">
        <v>1</v>
      </c>
      <c r="BL29" s="19">
        <v>1</v>
      </c>
      <c r="BM29" s="19">
        <v>1</v>
      </c>
      <c r="BN29" s="19">
        <v>1</v>
      </c>
      <c r="BO29" s="19">
        <v>1</v>
      </c>
      <c r="BP29" s="19">
        <v>1</v>
      </c>
      <c r="BQ29" s="19">
        <v>1</v>
      </c>
      <c r="BR29" s="19">
        <v>1</v>
      </c>
      <c r="BS29" s="19">
        <v>1</v>
      </c>
      <c r="BT29" s="19">
        <v>1</v>
      </c>
      <c r="BU29" s="19">
        <v>1</v>
      </c>
      <c r="BV29" s="19">
        <v>1</v>
      </c>
      <c r="BW29" s="19">
        <v>1</v>
      </c>
      <c r="BX29" s="19">
        <v>1</v>
      </c>
      <c r="BY29" s="19">
        <v>1</v>
      </c>
      <c r="BZ29" s="19">
        <v>1</v>
      </c>
      <c r="CA29" s="19">
        <v>1</v>
      </c>
      <c r="CB29" s="19">
        <v>1</v>
      </c>
      <c r="CC29" s="19">
        <v>1</v>
      </c>
      <c r="CD29" s="19">
        <v>1</v>
      </c>
      <c r="CE29" s="19">
        <v>1</v>
      </c>
      <c r="CJ29" s="62" t="s">
        <v>59</v>
      </c>
    </row>
    <row r="30" spans="3:88">
      <c r="C30" s="19">
        <v>1</v>
      </c>
      <c r="AU30" s="19">
        <v>1</v>
      </c>
      <c r="BY30" s="20"/>
      <c r="BZ30" s="33"/>
      <c r="CA30" s="33"/>
      <c r="CB30" s="33"/>
      <c r="CC30" s="33"/>
      <c r="CD30" s="21"/>
      <c r="CE30" s="19">
        <v>1</v>
      </c>
      <c r="CJ30" s="62">
        <f>SUM(AU25:AU56)/10</f>
        <v>3.2</v>
      </c>
    </row>
    <row r="31" spans="3:88">
      <c r="C31" s="19">
        <v>1</v>
      </c>
      <c r="AU31" s="19">
        <v>1</v>
      </c>
      <c r="AV31" s="19">
        <v>1</v>
      </c>
      <c r="BY31" s="34"/>
      <c r="BZ31" s="35"/>
      <c r="CA31" s="35"/>
      <c r="CB31" s="35"/>
      <c r="CC31" s="35"/>
      <c r="CD31" s="36"/>
      <c r="CE31" s="19">
        <v>1</v>
      </c>
      <c r="CJ31" s="62">
        <f>SUM(AV57:CD57)/10</f>
        <v>3.5</v>
      </c>
    </row>
    <row r="32" spans="3:88">
      <c r="C32" s="19">
        <v>1</v>
      </c>
      <c r="AU32" s="19">
        <v>1</v>
      </c>
      <c r="AV32" s="19">
        <v>1</v>
      </c>
      <c r="BY32" s="34"/>
      <c r="BZ32" s="35" t="s">
        <v>3</v>
      </c>
      <c r="CA32" s="35" t="s">
        <v>46</v>
      </c>
      <c r="CB32" s="35" t="s">
        <v>52</v>
      </c>
      <c r="CC32" s="35" t="s">
        <v>53</v>
      </c>
      <c r="CD32" s="36" t="s">
        <v>40</v>
      </c>
      <c r="CE32" s="19">
        <v>1</v>
      </c>
      <c r="CJ32" s="62">
        <f>CJ30*CJ31</f>
        <v>11.200000000000001</v>
      </c>
    </row>
    <row r="33" spans="3:88">
      <c r="C33" s="19">
        <v>1</v>
      </c>
      <c r="AU33" s="19">
        <v>1</v>
      </c>
      <c r="AV33" s="19">
        <v>1</v>
      </c>
      <c r="AW33" s="45">
        <v>1</v>
      </c>
      <c r="AX33" s="46">
        <v>1</v>
      </c>
      <c r="AY33" s="46">
        <v>1</v>
      </c>
      <c r="AZ33" s="46">
        <v>1</v>
      </c>
      <c r="BA33" s="46">
        <v>1</v>
      </c>
      <c r="BB33" s="47">
        <v>1</v>
      </c>
      <c r="BY33" s="34"/>
      <c r="BZ33" s="35"/>
      <c r="CA33" s="35"/>
      <c r="CB33" s="35"/>
      <c r="CC33" s="35"/>
      <c r="CD33" s="36"/>
      <c r="CE33" s="19">
        <v>1</v>
      </c>
      <c r="CJ33" s="62">
        <f>SUM(BL25:BL29)/10</f>
        <v>0.5</v>
      </c>
    </row>
    <row r="34" spans="3:88">
      <c r="C34" s="19">
        <v>1</v>
      </c>
      <c r="AU34" s="19">
        <v>1</v>
      </c>
      <c r="AV34" s="19">
        <v>1</v>
      </c>
      <c r="AW34" s="48">
        <v>1</v>
      </c>
      <c r="AX34" s="28"/>
      <c r="AY34" s="28"/>
      <c r="AZ34" s="28"/>
      <c r="BA34" s="28"/>
      <c r="BB34" s="49"/>
      <c r="BY34" s="34"/>
      <c r="BZ34" s="35"/>
      <c r="CA34" s="35"/>
      <c r="CB34" s="35"/>
      <c r="CC34" s="35"/>
      <c r="CD34" s="36"/>
      <c r="CE34" s="19">
        <v>1</v>
      </c>
      <c r="CJ34" s="62">
        <f>SUM(BL29:CD29)/10</f>
        <v>1.9</v>
      </c>
    </row>
    <row r="35" spans="3:88">
      <c r="C35" s="19">
        <v>1</v>
      </c>
      <c r="AU35" s="19">
        <v>1</v>
      </c>
      <c r="AV35" s="19">
        <v>1</v>
      </c>
      <c r="AW35" s="48">
        <v>1</v>
      </c>
      <c r="AX35" s="28"/>
      <c r="AY35" s="28"/>
      <c r="AZ35" s="28"/>
      <c r="BA35" s="28"/>
      <c r="BB35" s="49"/>
      <c r="BY35" s="22"/>
      <c r="BZ35" s="37"/>
      <c r="CA35" s="37"/>
      <c r="CB35" s="37"/>
      <c r="CC35" s="37"/>
      <c r="CD35" s="23"/>
      <c r="CE35" s="19">
        <v>1</v>
      </c>
      <c r="CJ35" s="62">
        <f>CJ33*CJ34</f>
        <v>0.95</v>
      </c>
    </row>
    <row r="36" spans="3:88">
      <c r="C36" s="19">
        <v>1</v>
      </c>
      <c r="AU36" s="19">
        <v>1</v>
      </c>
      <c r="AV36" s="19">
        <v>1</v>
      </c>
      <c r="AW36" s="48">
        <v>1</v>
      </c>
      <c r="AX36" s="28"/>
      <c r="AY36" s="28"/>
      <c r="AZ36" s="28"/>
      <c r="BA36" s="28"/>
      <c r="BB36" s="49"/>
      <c r="BY36" s="24"/>
      <c r="BZ36" s="25"/>
      <c r="CA36" s="25"/>
      <c r="CB36" s="25"/>
      <c r="CC36" s="25"/>
      <c r="CD36" s="26"/>
      <c r="CE36" s="19">
        <v>1</v>
      </c>
      <c r="CJ36" s="63">
        <f>CJ32-CJ35</f>
        <v>10.250000000000002</v>
      </c>
    </row>
    <row r="37" spans="3:88">
      <c r="C37" s="19">
        <v>1</v>
      </c>
      <c r="AU37" s="19">
        <v>1</v>
      </c>
      <c r="AV37" s="19">
        <v>1</v>
      </c>
      <c r="AW37" s="48">
        <v>1</v>
      </c>
      <c r="AX37" s="28"/>
      <c r="AY37" s="28"/>
      <c r="AZ37" s="28"/>
      <c r="BA37" s="28"/>
      <c r="BB37" s="49"/>
      <c r="BY37" s="27"/>
      <c r="BZ37" s="28"/>
      <c r="CA37" s="28"/>
      <c r="CB37" s="28"/>
      <c r="CC37" s="28"/>
      <c r="CD37" s="29"/>
      <c r="CE37" s="19">
        <v>1</v>
      </c>
      <c r="CJ37" s="62" t="s">
        <v>60</v>
      </c>
    </row>
    <row r="38" spans="3:88">
      <c r="C38" s="19">
        <v>1</v>
      </c>
      <c r="AU38" s="19">
        <v>1</v>
      </c>
      <c r="AV38" s="19">
        <v>1</v>
      </c>
      <c r="AW38" s="48">
        <v>1</v>
      </c>
      <c r="AX38" s="28"/>
      <c r="AY38" s="28"/>
      <c r="AZ38" s="28"/>
      <c r="BA38" s="28"/>
      <c r="BB38" s="49"/>
      <c r="BY38" s="27"/>
      <c r="BZ38" s="28" t="s">
        <v>45</v>
      </c>
      <c r="CA38" s="28" t="s">
        <v>42</v>
      </c>
      <c r="CB38" s="28" t="s">
        <v>46</v>
      </c>
      <c r="CC38" s="28" t="s">
        <v>54</v>
      </c>
      <c r="CD38" s="29"/>
      <c r="CE38" s="19">
        <v>1</v>
      </c>
      <c r="CJ38" s="62">
        <f>SUM(AV3:BK3)/10</f>
        <v>1.6</v>
      </c>
    </row>
    <row r="39" spans="3:88">
      <c r="C39" s="19">
        <v>1</v>
      </c>
      <c r="D39" s="33"/>
      <c r="E39" s="33"/>
      <c r="F39" s="54"/>
      <c r="AU39" s="19">
        <v>1</v>
      </c>
      <c r="AV39" s="19">
        <v>1</v>
      </c>
      <c r="AW39" s="48">
        <v>1</v>
      </c>
      <c r="AX39" s="28"/>
      <c r="AY39" s="28"/>
      <c r="AZ39" s="28"/>
      <c r="BA39" s="28"/>
      <c r="BB39" s="49"/>
      <c r="BY39" s="27"/>
      <c r="BZ39" s="28"/>
      <c r="CA39" s="28"/>
      <c r="CB39" s="28"/>
      <c r="CC39" s="28"/>
      <c r="CD39" s="29"/>
      <c r="CE39" s="19">
        <v>1</v>
      </c>
      <c r="CJ39" s="62">
        <f>SUM(AU4:AU23)/10</f>
        <v>2</v>
      </c>
    </row>
    <row r="40" spans="3:88">
      <c r="C40" s="19">
        <v>1</v>
      </c>
      <c r="G40" s="54"/>
      <c r="AU40" s="19">
        <v>1</v>
      </c>
      <c r="AV40" s="19">
        <v>1</v>
      </c>
      <c r="AW40" s="48">
        <v>1</v>
      </c>
      <c r="AX40" s="28"/>
      <c r="AY40" s="28"/>
      <c r="AZ40" s="28"/>
      <c r="BA40" s="28"/>
      <c r="BB40" s="49"/>
      <c r="BY40" s="55"/>
      <c r="BZ40" s="56"/>
      <c r="CA40" s="56"/>
      <c r="CB40" s="56"/>
      <c r="CC40" s="56"/>
      <c r="CD40" s="57"/>
      <c r="CE40" s="19">
        <v>1</v>
      </c>
      <c r="CJ40" s="63">
        <f>CJ38*CJ39</f>
        <v>3.2</v>
      </c>
    </row>
    <row r="41" spans="3:88">
      <c r="C41" s="19">
        <v>1</v>
      </c>
      <c r="H41" s="54"/>
      <c r="AU41" s="19">
        <v>1</v>
      </c>
      <c r="AV41" s="19">
        <v>1</v>
      </c>
      <c r="AW41" s="48">
        <v>1</v>
      </c>
      <c r="AX41" s="28"/>
      <c r="AY41" s="28"/>
      <c r="AZ41" s="28"/>
      <c r="BA41" s="28"/>
      <c r="BB41" s="49"/>
      <c r="BY41" s="58"/>
      <c r="BZ41" s="59"/>
      <c r="CA41" s="59"/>
      <c r="CB41" s="59"/>
      <c r="CC41" s="59"/>
      <c r="CD41" s="60"/>
      <c r="CE41" s="19">
        <v>1</v>
      </c>
      <c r="CJ41" s="62" t="s">
        <v>61</v>
      </c>
    </row>
    <row r="42" spans="3:88">
      <c r="C42" s="19">
        <v>1</v>
      </c>
      <c r="I42" s="54"/>
      <c r="AU42" s="19">
        <v>1</v>
      </c>
      <c r="AV42" s="19">
        <v>1</v>
      </c>
      <c r="AW42" s="48">
        <v>1</v>
      </c>
      <c r="AX42" s="28"/>
      <c r="AY42" s="28"/>
      <c r="AZ42" s="28"/>
      <c r="BA42" s="28"/>
      <c r="BB42" s="49"/>
      <c r="BY42" s="58"/>
      <c r="BZ42" s="59"/>
      <c r="CA42" s="59"/>
      <c r="CB42" s="59"/>
      <c r="CC42" s="59"/>
      <c r="CD42" s="60"/>
      <c r="CE42" s="19">
        <v>1</v>
      </c>
      <c r="CJ42" s="62">
        <f>SUM(BM3:CD3)/10</f>
        <v>1.8</v>
      </c>
    </row>
    <row r="43" spans="3:88">
      <c r="C43" s="19">
        <v>1</v>
      </c>
      <c r="I43" s="36"/>
      <c r="AU43" s="19">
        <v>1</v>
      </c>
      <c r="AV43" s="19">
        <v>1</v>
      </c>
      <c r="AW43" s="48">
        <v>1</v>
      </c>
      <c r="AX43" s="28"/>
      <c r="AY43" s="28"/>
      <c r="AZ43" s="28"/>
      <c r="BA43" s="28"/>
      <c r="BB43" s="49"/>
      <c r="BY43" s="58"/>
      <c r="BZ43" s="59" t="s">
        <v>55</v>
      </c>
      <c r="CA43" s="59" t="s">
        <v>54</v>
      </c>
      <c r="CB43" s="59" t="s">
        <v>56</v>
      </c>
      <c r="CC43" s="59" t="s">
        <v>42</v>
      </c>
      <c r="CD43" s="60" t="s">
        <v>40</v>
      </c>
      <c r="CE43" s="19">
        <v>1</v>
      </c>
      <c r="CJ43" s="62">
        <f>SUM(CE4:CE28)/10</f>
        <v>2.5</v>
      </c>
    </row>
    <row r="44" spans="3:88">
      <c r="C44" s="19">
        <v>1</v>
      </c>
      <c r="I44" s="36"/>
      <c r="N44" s="27"/>
      <c r="U44" s="27"/>
      <c r="Y44" s="42"/>
      <c r="Z44" s="43"/>
      <c r="AA44" s="43"/>
      <c r="AB44" s="43"/>
      <c r="AC44" s="43">
        <v>4</v>
      </c>
      <c r="AD44" s="43"/>
      <c r="AE44" s="43"/>
      <c r="AF44" s="43"/>
      <c r="AG44" s="43"/>
      <c r="AH44" s="44"/>
      <c r="AK44" s="27"/>
      <c r="AU44" s="19">
        <v>1</v>
      </c>
      <c r="AV44" s="19">
        <v>1</v>
      </c>
      <c r="AW44" s="50">
        <v>1</v>
      </c>
      <c r="AX44" s="51"/>
      <c r="AY44" s="51"/>
      <c r="AZ44" s="51"/>
      <c r="BA44" s="51"/>
      <c r="BB44" s="52"/>
      <c r="BY44" s="58"/>
      <c r="BZ44" s="59"/>
      <c r="CA44" s="59"/>
      <c r="CB44" s="59"/>
      <c r="CC44" s="59"/>
      <c r="CD44" s="60"/>
      <c r="CE44" s="19">
        <v>1</v>
      </c>
      <c r="CJ44" s="62">
        <f>CJ42*CJ43</f>
        <v>4.5</v>
      </c>
    </row>
    <row r="45" spans="3:88">
      <c r="C45" s="19">
        <v>1</v>
      </c>
      <c r="D45" s="19">
        <v>1</v>
      </c>
      <c r="E45" s="19">
        <v>1</v>
      </c>
      <c r="F45" s="19">
        <v>1</v>
      </c>
      <c r="G45" s="19">
        <v>1</v>
      </c>
      <c r="H45" s="19">
        <v>1</v>
      </c>
      <c r="I45" s="19">
        <v>1</v>
      </c>
      <c r="J45" s="19">
        <v>1</v>
      </c>
      <c r="K45" s="19">
        <v>1</v>
      </c>
      <c r="L45" s="19">
        <v>1</v>
      </c>
      <c r="M45" s="19">
        <v>1</v>
      </c>
      <c r="N45" s="39">
        <v>1</v>
      </c>
      <c r="O45" s="17">
        <v>1</v>
      </c>
      <c r="P45" s="17">
        <v>1</v>
      </c>
      <c r="Q45" s="17">
        <v>1</v>
      </c>
      <c r="R45" s="17">
        <v>1</v>
      </c>
      <c r="S45" s="17">
        <v>1</v>
      </c>
      <c r="T45" s="17">
        <v>1</v>
      </c>
      <c r="U45" s="39">
        <v>1</v>
      </c>
      <c r="V45" s="17">
        <v>1</v>
      </c>
      <c r="W45" s="17">
        <v>1</v>
      </c>
      <c r="X45" s="17">
        <v>1</v>
      </c>
      <c r="Y45" s="17">
        <v>1</v>
      </c>
      <c r="Z45" s="17">
        <v>1</v>
      </c>
      <c r="AA45" s="17">
        <v>1</v>
      </c>
      <c r="AB45" s="17">
        <v>1</v>
      </c>
      <c r="AC45" s="17">
        <v>1</v>
      </c>
      <c r="AD45" s="17">
        <v>1</v>
      </c>
      <c r="AE45" s="17">
        <v>1</v>
      </c>
      <c r="AF45" s="17">
        <v>1</v>
      </c>
      <c r="AG45" s="17">
        <v>1</v>
      </c>
      <c r="AH45" s="17">
        <v>1</v>
      </c>
      <c r="AI45" s="17">
        <v>1</v>
      </c>
      <c r="AJ45" s="17">
        <v>1</v>
      </c>
      <c r="AK45" s="40">
        <v>1</v>
      </c>
      <c r="AL45" s="19">
        <v>1</v>
      </c>
      <c r="AM45" s="19">
        <v>1</v>
      </c>
      <c r="AN45" s="19">
        <v>1</v>
      </c>
      <c r="AO45" s="19">
        <v>1</v>
      </c>
      <c r="AP45" s="19">
        <v>1</v>
      </c>
      <c r="AQ45" s="19">
        <v>1</v>
      </c>
      <c r="AR45" s="19">
        <v>1</v>
      </c>
      <c r="AS45" s="19">
        <v>1</v>
      </c>
      <c r="AT45" s="19">
        <v>1</v>
      </c>
      <c r="AU45" s="19">
        <v>1</v>
      </c>
      <c r="BY45" s="58"/>
      <c r="BZ45" s="59"/>
      <c r="CA45" s="59"/>
      <c r="CB45" s="59"/>
      <c r="CC45" s="59"/>
      <c r="CD45" s="60"/>
      <c r="CE45" s="19">
        <v>1</v>
      </c>
      <c r="CJ45" s="62">
        <f>SUM(BM22:BT22)/10</f>
        <v>0.8</v>
      </c>
    </row>
    <row r="46" spans="3:88">
      <c r="C46" s="17">
        <v>1</v>
      </c>
      <c r="D46" s="17">
        <v>1</v>
      </c>
      <c r="AT46" s="31"/>
      <c r="AU46" s="38">
        <v>1</v>
      </c>
      <c r="BP46" s="24"/>
      <c r="BQ46" s="25"/>
      <c r="BR46" s="25"/>
      <c r="BS46" s="25"/>
      <c r="BT46" s="25"/>
      <c r="BU46" s="25"/>
      <c r="BV46" s="25"/>
      <c r="BW46" s="25"/>
      <c r="BX46" s="26"/>
      <c r="BY46" s="24"/>
      <c r="BZ46" s="25"/>
      <c r="CA46" s="25"/>
      <c r="CB46" s="25"/>
      <c r="CC46" s="25"/>
      <c r="CD46" s="26"/>
      <c r="CE46" s="19">
        <v>1</v>
      </c>
      <c r="CJ46" s="62">
        <f>SUM(BT22:BT28)/10</f>
        <v>0.7</v>
      </c>
    </row>
    <row r="47" spans="3:88">
      <c r="C47" s="17">
        <v>1</v>
      </c>
      <c r="D47" s="17">
        <v>1</v>
      </c>
      <c r="AT47" s="25"/>
      <c r="AU47" s="41">
        <v>1</v>
      </c>
      <c r="BP47" s="27"/>
      <c r="BQ47" s="28"/>
      <c r="BR47" s="28"/>
      <c r="BS47" s="28"/>
      <c r="BT47" s="28"/>
      <c r="BU47" s="28"/>
      <c r="BV47" s="28"/>
      <c r="BW47" s="28"/>
      <c r="BX47" s="29"/>
      <c r="BY47" s="27"/>
      <c r="BZ47" s="28"/>
      <c r="CA47" s="28"/>
      <c r="CB47" s="28"/>
      <c r="CC47" s="28"/>
      <c r="CD47" s="29"/>
      <c r="CE47" s="19">
        <v>1</v>
      </c>
      <c r="CJ47" s="62">
        <f>CJ45*CJ46</f>
        <v>0.55999999999999994</v>
      </c>
    </row>
    <row r="48" spans="3:88">
      <c r="C48" s="17">
        <v>1</v>
      </c>
      <c r="D48" s="17">
        <v>1</v>
      </c>
      <c r="AU48" s="17">
        <v>1</v>
      </c>
      <c r="BP48" s="27"/>
      <c r="BQ48" s="28" t="s">
        <v>45</v>
      </c>
      <c r="BR48" s="28" t="s">
        <v>42</v>
      </c>
      <c r="BS48" s="28" t="s">
        <v>46</v>
      </c>
      <c r="BT48" s="28" t="s">
        <v>54</v>
      </c>
      <c r="BU48" s="28"/>
      <c r="BV48" s="28"/>
      <c r="BW48" s="28"/>
      <c r="BX48" s="29"/>
      <c r="BY48" s="27"/>
      <c r="BZ48" s="28"/>
      <c r="CA48" s="28"/>
      <c r="CB48" s="28"/>
      <c r="CC48" s="28"/>
      <c r="CD48" s="29"/>
      <c r="CE48" s="19">
        <v>1</v>
      </c>
      <c r="CJ48" s="63">
        <f>CJ44-CJ47</f>
        <v>3.94</v>
      </c>
    </row>
    <row r="49" spans="3:88">
      <c r="C49" s="17">
        <v>1</v>
      </c>
      <c r="D49" s="17">
        <v>1</v>
      </c>
      <c r="AU49" s="17">
        <v>1</v>
      </c>
      <c r="BP49" s="30"/>
      <c r="BQ49" s="31"/>
      <c r="BR49" s="31"/>
      <c r="BS49" s="31"/>
      <c r="BT49" s="31"/>
      <c r="BU49" s="31"/>
      <c r="BV49" s="31"/>
      <c r="BW49" s="31"/>
      <c r="BX49" s="32"/>
      <c r="BY49" s="27"/>
      <c r="BZ49" s="28"/>
      <c r="CA49" s="28"/>
      <c r="CB49" s="28"/>
      <c r="CC49" s="28"/>
      <c r="CD49" s="29"/>
      <c r="CE49" s="19">
        <v>1</v>
      </c>
      <c r="CJ49" s="62" t="s">
        <v>62</v>
      </c>
    </row>
    <row r="50" spans="3:88">
      <c r="C50" s="17">
        <v>1</v>
      </c>
      <c r="D50" s="17">
        <v>1</v>
      </c>
      <c r="AU50" s="17">
        <v>1</v>
      </c>
      <c r="BY50" s="24"/>
      <c r="BZ50" s="25"/>
      <c r="CA50" s="25"/>
      <c r="CB50" s="25"/>
      <c r="CC50" s="25"/>
      <c r="CD50" s="26"/>
      <c r="CE50" s="19">
        <v>1</v>
      </c>
      <c r="CJ50" s="62">
        <f>SUM(E58:AT58)/10</f>
        <v>4.2</v>
      </c>
    </row>
    <row r="51" spans="3:88">
      <c r="C51" s="17">
        <v>1</v>
      </c>
      <c r="D51" s="17">
        <v>1</v>
      </c>
      <c r="AT51" s="28"/>
      <c r="AU51" s="17">
        <v>1</v>
      </c>
      <c r="BY51" s="27"/>
      <c r="BZ51" s="28"/>
      <c r="CA51" s="28"/>
      <c r="CB51" s="28"/>
      <c r="CC51" s="28"/>
      <c r="CD51" s="29"/>
      <c r="CE51" s="19">
        <v>1</v>
      </c>
      <c r="CJ51" s="62">
        <f>SUM(D46:D57)/10</f>
        <v>1.2</v>
      </c>
    </row>
    <row r="52" spans="3:88">
      <c r="C52" s="17">
        <v>1</v>
      </c>
      <c r="D52" s="17">
        <v>1</v>
      </c>
      <c r="V52" s="16" t="s">
        <v>63</v>
      </c>
      <c r="W52" s="16" t="s">
        <v>40</v>
      </c>
      <c r="X52" s="16" t="s">
        <v>54</v>
      </c>
      <c r="Y52" s="16" t="s">
        <v>53</v>
      </c>
      <c r="Z52" s="16" t="s">
        <v>46</v>
      </c>
      <c r="AA52" s="16" t="s">
        <v>44</v>
      </c>
      <c r="AT52" s="28"/>
      <c r="AU52" s="17">
        <v>1</v>
      </c>
      <c r="BY52" s="27"/>
      <c r="BZ52" s="28"/>
      <c r="CA52" s="28"/>
      <c r="CB52" s="28"/>
      <c r="CC52" s="28"/>
      <c r="CD52" s="29"/>
      <c r="CE52" s="19">
        <v>1</v>
      </c>
      <c r="CJ52" s="63">
        <f>CJ50*CJ51</f>
        <v>5.04</v>
      </c>
    </row>
    <row r="53" spans="3:88">
      <c r="C53" s="17">
        <v>1</v>
      </c>
      <c r="D53" s="17">
        <v>1</v>
      </c>
      <c r="AU53" s="17">
        <v>1</v>
      </c>
      <c r="BP53" s="24"/>
      <c r="BQ53" s="26"/>
      <c r="BS53" s="24"/>
      <c r="BT53" s="26"/>
      <c r="BV53" s="24"/>
      <c r="BW53" s="26"/>
      <c r="BY53" s="27"/>
      <c r="BZ53" s="28"/>
      <c r="CA53" s="28"/>
      <c r="CB53" s="28"/>
      <c r="CC53" s="28"/>
      <c r="CD53" s="29"/>
      <c r="CE53" s="19">
        <v>1</v>
      </c>
    </row>
    <row r="54" spans="3:88">
      <c r="C54" s="17">
        <v>1</v>
      </c>
      <c r="D54" s="17">
        <v>1</v>
      </c>
      <c r="AT54" s="31"/>
      <c r="AU54" s="66">
        <v>1</v>
      </c>
      <c r="BP54" s="30"/>
      <c r="BQ54" s="32"/>
      <c r="BS54" s="30"/>
      <c r="BT54" s="32"/>
      <c r="BV54" s="30"/>
      <c r="BW54" s="32"/>
      <c r="BY54" s="27"/>
      <c r="BZ54" s="28"/>
      <c r="CA54" s="28"/>
      <c r="CB54" s="28"/>
      <c r="CC54" s="28"/>
      <c r="CD54" s="29"/>
      <c r="CE54" s="19">
        <v>1</v>
      </c>
    </row>
    <row r="55" spans="3:88">
      <c r="C55" s="17">
        <v>1</v>
      </c>
      <c r="D55" s="17">
        <v>1</v>
      </c>
      <c r="AU55" s="19">
        <v>1</v>
      </c>
      <c r="BY55" s="27"/>
      <c r="BZ55" s="28"/>
      <c r="CA55" s="28"/>
      <c r="CB55" s="28"/>
      <c r="CC55" s="28"/>
      <c r="CD55" s="29"/>
      <c r="CE55" s="19">
        <v>1</v>
      </c>
    </row>
    <row r="56" spans="3:88">
      <c r="C56" s="17">
        <v>1</v>
      </c>
      <c r="D56" s="17">
        <v>1</v>
      </c>
      <c r="AU56" s="19">
        <v>1</v>
      </c>
      <c r="BH56" s="27"/>
      <c r="BQ56" s="42"/>
      <c r="BR56" s="43"/>
      <c r="BS56" s="43"/>
      <c r="BT56" s="43">
        <v>4</v>
      </c>
      <c r="BU56" s="43"/>
      <c r="BV56" s="44"/>
      <c r="BX56" s="28"/>
      <c r="BY56" s="30"/>
      <c r="BZ56" s="31"/>
      <c r="CA56" s="31"/>
      <c r="CB56" s="31"/>
      <c r="CC56" s="31"/>
      <c r="CD56" s="32"/>
      <c r="CE56" s="19">
        <v>1</v>
      </c>
    </row>
    <row r="57" spans="3:88">
      <c r="C57" s="17">
        <v>1</v>
      </c>
      <c r="D57" s="17">
        <v>1</v>
      </c>
      <c r="AU57" s="19">
        <v>1</v>
      </c>
      <c r="AV57" s="19">
        <v>1</v>
      </c>
      <c r="AW57" s="19">
        <v>1</v>
      </c>
      <c r="AX57" s="19">
        <v>1</v>
      </c>
      <c r="AY57" s="19">
        <v>1</v>
      </c>
      <c r="AZ57" s="19">
        <v>1</v>
      </c>
      <c r="BA57" s="19">
        <v>1</v>
      </c>
      <c r="BB57" s="19">
        <v>1</v>
      </c>
      <c r="BC57" s="19">
        <v>1</v>
      </c>
      <c r="BD57" s="19">
        <v>1</v>
      </c>
      <c r="BE57" s="19">
        <v>1</v>
      </c>
      <c r="BF57" s="19">
        <v>1</v>
      </c>
      <c r="BG57" s="19">
        <v>1</v>
      </c>
      <c r="BH57" s="39">
        <v>1</v>
      </c>
      <c r="BI57" s="17">
        <v>1</v>
      </c>
      <c r="BJ57" s="17">
        <v>1</v>
      </c>
      <c r="BK57" s="17">
        <v>1</v>
      </c>
      <c r="BL57" s="17">
        <v>1</v>
      </c>
      <c r="BM57" s="17">
        <v>1</v>
      </c>
      <c r="BN57" s="17">
        <v>1</v>
      </c>
      <c r="BO57" s="17">
        <v>1</v>
      </c>
      <c r="BP57" s="17">
        <v>1</v>
      </c>
      <c r="BQ57" s="17">
        <v>1</v>
      </c>
      <c r="BR57" s="17">
        <v>1</v>
      </c>
      <c r="BS57" s="17">
        <v>1</v>
      </c>
      <c r="BT57" s="17">
        <v>1</v>
      </c>
      <c r="BU57" s="17">
        <v>1</v>
      </c>
      <c r="BV57" s="17">
        <v>1</v>
      </c>
      <c r="BW57" s="17">
        <v>1</v>
      </c>
      <c r="BX57" s="65">
        <v>1</v>
      </c>
      <c r="BY57" s="64">
        <v>1</v>
      </c>
      <c r="BZ57" s="19">
        <v>1</v>
      </c>
      <c r="CA57" s="19">
        <v>1</v>
      </c>
      <c r="CB57" s="19">
        <v>1</v>
      </c>
      <c r="CC57" s="19">
        <v>1</v>
      </c>
      <c r="CD57" s="19">
        <v>1</v>
      </c>
      <c r="CE57" s="19">
        <v>1</v>
      </c>
    </row>
    <row r="58" spans="3:88">
      <c r="C58" s="17">
        <v>1</v>
      </c>
      <c r="D58" s="17">
        <v>1</v>
      </c>
      <c r="E58" s="17">
        <v>1</v>
      </c>
      <c r="F58" s="17">
        <v>1</v>
      </c>
      <c r="G58" s="17">
        <v>1</v>
      </c>
      <c r="H58" s="17">
        <v>1</v>
      </c>
      <c r="I58" s="17">
        <v>1</v>
      </c>
      <c r="J58" s="17">
        <v>1</v>
      </c>
      <c r="K58" s="17">
        <v>1</v>
      </c>
      <c r="L58" s="17">
        <v>1</v>
      </c>
      <c r="M58" s="17">
        <v>1</v>
      </c>
      <c r="N58" s="17">
        <v>1</v>
      </c>
      <c r="O58" s="17">
        <v>1</v>
      </c>
      <c r="P58" s="17">
        <v>1</v>
      </c>
      <c r="Q58" s="17">
        <v>1</v>
      </c>
      <c r="R58" s="17">
        <v>1</v>
      </c>
      <c r="S58" s="17">
        <v>1</v>
      </c>
      <c r="T58" s="17">
        <v>1</v>
      </c>
      <c r="U58" s="17">
        <v>1</v>
      </c>
      <c r="V58" s="17">
        <v>1</v>
      </c>
      <c r="W58" s="17">
        <v>1</v>
      </c>
      <c r="X58" s="17">
        <v>1</v>
      </c>
      <c r="Y58" s="17">
        <v>1</v>
      </c>
      <c r="Z58" s="17">
        <v>1</v>
      </c>
      <c r="AA58" s="17">
        <v>1</v>
      </c>
      <c r="AB58" s="17">
        <v>1</v>
      </c>
      <c r="AC58" s="17">
        <v>1</v>
      </c>
      <c r="AD58" s="17">
        <v>1</v>
      </c>
      <c r="AE58" s="17">
        <v>1</v>
      </c>
      <c r="AF58" s="17">
        <v>1</v>
      </c>
      <c r="AG58" s="17">
        <v>1</v>
      </c>
      <c r="AH58" s="17">
        <v>1</v>
      </c>
      <c r="AI58" s="17">
        <v>1</v>
      </c>
      <c r="AJ58" s="17">
        <v>1</v>
      </c>
      <c r="AK58" s="17">
        <v>1</v>
      </c>
      <c r="AL58" s="17">
        <v>1</v>
      </c>
      <c r="AM58" s="17">
        <v>1</v>
      </c>
      <c r="AN58" s="17">
        <v>1</v>
      </c>
      <c r="AO58" s="17">
        <v>1</v>
      </c>
      <c r="AP58" s="17">
        <v>1</v>
      </c>
      <c r="AQ58" s="17">
        <v>1</v>
      </c>
      <c r="AR58" s="17">
        <v>1</v>
      </c>
      <c r="AS58" s="17">
        <v>1</v>
      </c>
      <c r="AT58" s="17">
        <v>1</v>
      </c>
    </row>
    <row r="59" spans="3:88">
      <c r="C59" s="17">
        <v>1</v>
      </c>
      <c r="D59" s="17">
        <v>1</v>
      </c>
      <c r="E59" s="17">
        <v>1</v>
      </c>
      <c r="F59" s="17">
        <v>1</v>
      </c>
      <c r="G59" s="17">
        <v>1</v>
      </c>
      <c r="H59" s="17">
        <v>1</v>
      </c>
      <c r="I59" s="17">
        <v>1</v>
      </c>
      <c r="J59" s="17">
        <v>1</v>
      </c>
      <c r="K59" s="17">
        <v>1</v>
      </c>
      <c r="L59" s="17">
        <v>1</v>
      </c>
      <c r="M59" s="17">
        <v>1</v>
      </c>
      <c r="N59" s="17">
        <v>1</v>
      </c>
      <c r="O59" s="17">
        <v>1</v>
      </c>
      <c r="P59" s="17">
        <v>1</v>
      </c>
      <c r="Q59" s="17">
        <v>1</v>
      </c>
      <c r="R59" s="17">
        <v>1</v>
      </c>
      <c r="S59" s="17">
        <v>1</v>
      </c>
      <c r="T59" s="17">
        <v>1</v>
      </c>
      <c r="U59" s="17">
        <v>1</v>
      </c>
      <c r="V59" s="17">
        <v>1</v>
      </c>
      <c r="W59" s="17">
        <v>1</v>
      </c>
      <c r="X59" s="17">
        <v>1</v>
      </c>
      <c r="Y59" s="17">
        <v>1</v>
      </c>
      <c r="Z59" s="17">
        <v>1</v>
      </c>
      <c r="AA59" s="17">
        <v>1</v>
      </c>
      <c r="AB59" s="17">
        <v>1</v>
      </c>
      <c r="AC59" s="17">
        <v>1</v>
      </c>
      <c r="AD59" s="17">
        <v>1</v>
      </c>
      <c r="AE59" s="17">
        <v>1</v>
      </c>
      <c r="AF59" s="17">
        <v>1</v>
      </c>
      <c r="AG59" s="17">
        <v>1</v>
      </c>
      <c r="AH59" s="17">
        <v>1</v>
      </c>
      <c r="AI59" s="17">
        <v>1</v>
      </c>
      <c r="AJ59" s="17">
        <v>1</v>
      </c>
      <c r="AK59" s="17">
        <v>1</v>
      </c>
      <c r="AL59" s="17">
        <v>1</v>
      </c>
      <c r="AM59" s="17">
        <v>1</v>
      </c>
      <c r="AN59" s="17">
        <v>1</v>
      </c>
      <c r="AO59" s="17">
        <v>1</v>
      </c>
      <c r="AP59" s="17">
        <v>1</v>
      </c>
      <c r="AQ59" s="17">
        <v>1</v>
      </c>
      <c r="AR59" s="17">
        <v>1</v>
      </c>
      <c r="AS59" s="17">
        <v>1</v>
      </c>
      <c r="AT59" s="17">
        <v>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замеры</vt:lpstr>
      <vt:lpstr>план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Silver</dc:creator>
  <cp:lastModifiedBy>Silver</cp:lastModifiedBy>
  <dcterms:created xsi:type="dcterms:W3CDTF">2018-04-12T19:29:39Z</dcterms:created>
  <dcterms:modified xsi:type="dcterms:W3CDTF">2018-06-13T17:58:34Z</dcterms:modified>
</cp:coreProperties>
</file>