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4240" windowHeight="12300"/>
  </bookViews>
  <sheets>
    <sheet name="дом_5.11-5.13" sheetId="5" r:id="rId1"/>
  </sheets>
  <definedNames>
    <definedName name="_xlnm.Print_Area" localSheetId="0">'дом_5.11-5.13'!$A$1:$G$103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5" l="1"/>
  <c r="F53" i="5"/>
  <c r="F54" i="5"/>
  <c r="F55" i="5"/>
  <c r="F56" i="5"/>
  <c r="F57" i="5"/>
  <c r="F58" i="5"/>
  <c r="F59" i="5"/>
  <c r="F60" i="5"/>
  <c r="F61" i="5"/>
  <c r="F62" i="5"/>
  <c r="F52" i="5"/>
  <c r="F44" i="5"/>
  <c r="F45" i="5"/>
  <c r="F46" i="5"/>
  <c r="F47" i="5"/>
  <c r="F48" i="5"/>
  <c r="F49" i="5"/>
  <c r="F50" i="5"/>
  <c r="F43" i="5"/>
  <c r="F42" i="5" l="1"/>
  <c r="F51" i="5"/>
  <c r="F37" i="5"/>
  <c r="F38" i="5"/>
  <c r="F36" i="5"/>
  <c r="F31" i="5"/>
  <c r="F32" i="5"/>
  <c r="F33" i="5"/>
  <c r="F34" i="5"/>
  <c r="F30" i="5"/>
  <c r="F84" i="5" l="1"/>
  <c r="F29" i="5"/>
  <c r="F35" i="5"/>
  <c r="D22" i="5"/>
  <c r="D82" i="5" l="1"/>
  <c r="D81" i="5"/>
  <c r="D76" i="5"/>
  <c r="D75" i="5"/>
  <c r="D74" i="5"/>
  <c r="D73" i="5"/>
  <c r="D72" i="5"/>
  <c r="D71" i="5"/>
  <c r="D69" i="5"/>
  <c r="D68" i="5"/>
  <c r="D79" i="5"/>
  <c r="D78" i="5"/>
  <c r="D67" i="5"/>
  <c r="D66" i="5"/>
  <c r="D65" i="5"/>
  <c r="D64" i="5"/>
  <c r="F64" i="5" s="1"/>
  <c r="D28" i="5"/>
  <c r="D27" i="5"/>
  <c r="D26" i="5"/>
  <c r="D25" i="5"/>
  <c r="D24" i="5"/>
  <c r="D23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F41" i="5" l="1"/>
  <c r="F40" i="5"/>
  <c r="F39" i="5" l="1"/>
  <c r="F72" i="5"/>
  <c r="F73" i="5"/>
  <c r="F74" i="5"/>
  <c r="F75" i="5"/>
  <c r="F76" i="5"/>
  <c r="F66" i="5"/>
  <c r="F65" i="5"/>
  <c r="F67" i="5"/>
  <c r="F68" i="5"/>
  <c r="F69" i="5"/>
  <c r="F28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9" i="5"/>
  <c r="F63" i="5" l="1"/>
  <c r="F8" i="5"/>
  <c r="F82" i="5"/>
  <c r="F81" i="5"/>
  <c r="F79" i="5"/>
  <c r="F78" i="5"/>
  <c r="F71" i="5"/>
  <c r="F70" i="5" s="1"/>
  <c r="F77" i="5" l="1"/>
  <c r="F80" i="5"/>
</calcChain>
</file>

<file path=xl/sharedStrings.xml><?xml version="1.0" encoding="utf-8"?>
<sst xmlns="http://schemas.openxmlformats.org/spreadsheetml/2006/main" count="151" uniqueCount="71">
  <si>
    <t>кв.м</t>
  </si>
  <si>
    <t>шт</t>
  </si>
  <si>
    <t>№п/п</t>
  </si>
  <si>
    <t>мп</t>
  </si>
  <si>
    <t>м.п</t>
  </si>
  <si>
    <t>Праймування бетонної стяжки</t>
  </si>
  <si>
    <t>**Парапет</t>
  </si>
  <si>
    <t>Влаштування пароізоляційної плівки</t>
  </si>
  <si>
    <t>Влаштування  пароізоляційної плівки</t>
  </si>
  <si>
    <t>Влаштування бетонної стяжки В12,5 армованою сіткою ф4Вр1 150х150 - 60мм</t>
  </si>
  <si>
    <t xml:space="preserve">Влаштування гідроізоляції із ПВХ мембрани 1,2мм </t>
  </si>
  <si>
    <t>Влаштування поліетиленової плівки 200мк</t>
  </si>
  <si>
    <t>Влаштування флюгарок</t>
  </si>
  <si>
    <t>Влаштування воронок</t>
  </si>
  <si>
    <t>Влаштування прижимних планок</t>
  </si>
  <si>
    <t>Влаштування мінвати по примиканю до парапету т.50мм</t>
  </si>
  <si>
    <t>Влаштування примикань 1-го шару руберойда</t>
  </si>
  <si>
    <t>Влаштування 1-го шару руберойда ЕКП 4,7мм с брон.посипкою</t>
  </si>
  <si>
    <t>Влаштування 2-го шару руберойда ЕПП 3,6мм</t>
  </si>
  <si>
    <t>Влаштування примикань 2-го шару рубероийа</t>
  </si>
  <si>
    <t>Влаштування галтелей</t>
  </si>
  <si>
    <t>Найменування робіт</t>
  </si>
  <si>
    <t>Од. вим.</t>
  </si>
  <si>
    <t>Робота</t>
  </si>
  <si>
    <t>Влаштування цементно-піщаної стяжки М150 по ухилу 10-40мм</t>
  </si>
  <si>
    <t>Влаштування мінвати р=145кг/м3  т. 120мм</t>
  </si>
  <si>
    <t>Влаштування мембрани AQUA 100P</t>
  </si>
  <si>
    <t>Примикання ( вентканалів, шахти каміна, стін котельної)</t>
  </si>
  <si>
    <t>Влаштування мінвати р=145кг/м3 т. 100мм</t>
  </si>
  <si>
    <t>Влаштування фартухів</t>
  </si>
  <si>
    <t>Влаштування  галтелей</t>
  </si>
  <si>
    <t>Виготовлення накривок парапетів з оцинкованої сталі 0,6 мм RAL 9006</t>
  </si>
  <si>
    <t>Монтаж накривок парапетів</t>
  </si>
  <si>
    <t>Виготовлення накривок вентшахт з оцинкованої сталі 0,6 мм RAL 9006</t>
  </si>
  <si>
    <t>Монтаж накривок вентшахт</t>
  </si>
  <si>
    <t>Покрівля вхідної групи</t>
  </si>
  <si>
    <t>Влаштування мінвати  т. 50мм</t>
  </si>
  <si>
    <t>Влаштування мінвати по примиканю до козирьку т.150мм</t>
  </si>
  <si>
    <t>Виготовлення зливу  оцинкованої сталі 0,6 мм RAL 8016</t>
  </si>
  <si>
    <t>Монтаж зливу</t>
  </si>
  <si>
    <t>Примикання покрівлі козирька до стіни будинку</t>
  </si>
  <si>
    <t>Конструкція покрівлі</t>
  </si>
  <si>
    <t xml:space="preserve">**Накривки веншахт, шахт каміна </t>
  </si>
  <si>
    <t>**Парапет козирька</t>
  </si>
  <si>
    <t>Оголовок шахти ліфта та котельної</t>
  </si>
  <si>
    <t xml:space="preserve">Ціна робіт за 1 м2, грн з ПДВ </t>
  </si>
  <si>
    <r>
      <t xml:space="preserve">Влаштування  утеплювача НГ, водонепроникний, 180 кг/м3, </t>
    </r>
    <r>
      <rPr>
        <sz val="14"/>
        <color theme="1"/>
        <rFont val="Calibri"/>
        <family val="2"/>
        <charset val="204"/>
      </rPr>
      <t>λ=0,040 Вт/(м2К/) 200 мм</t>
    </r>
  </si>
  <si>
    <r>
      <t xml:space="preserve">Влаштування похилоутворюючого шару з піску </t>
    </r>
    <r>
      <rPr>
        <sz val="14"/>
        <color theme="8" tint="-0.249977111117893"/>
        <rFont val="Calibri"/>
        <family val="2"/>
        <charset val="204"/>
        <scheme val="minor"/>
      </rPr>
      <t xml:space="preserve"> 3</t>
    </r>
    <r>
      <rPr>
        <sz val="14"/>
        <color theme="1"/>
        <rFont val="Calibri"/>
        <family val="2"/>
        <charset val="204"/>
        <scheme val="minor"/>
      </rPr>
      <t>0-80 мм</t>
    </r>
  </si>
  <si>
    <r>
      <t xml:space="preserve">Всього </t>
    </r>
    <r>
      <rPr>
        <b/>
        <u/>
        <sz val="14"/>
        <color theme="1"/>
        <rFont val="Calibri"/>
        <family val="2"/>
        <charset val="204"/>
        <scheme val="minor"/>
      </rPr>
      <t xml:space="preserve"> (робота) </t>
    </r>
    <r>
      <rPr>
        <b/>
        <sz val="14"/>
        <color theme="1"/>
        <rFont val="Calibri"/>
        <family val="2"/>
        <charset val="204"/>
        <scheme val="minor"/>
      </rPr>
      <t>, грн з ПДВ</t>
    </r>
  </si>
  <si>
    <r>
      <t>Влаштування похилоутворюючого шару з керамзиту</t>
    </r>
    <r>
      <rPr>
        <sz val="14"/>
        <color theme="8" tint="-0.249977111117893"/>
        <rFont val="Calibri"/>
        <family val="2"/>
        <charset val="204"/>
        <scheme val="minor"/>
      </rPr>
      <t xml:space="preserve"> </t>
    </r>
    <r>
      <rPr>
        <sz val="14"/>
        <color theme="1"/>
        <rFont val="Calibri"/>
        <family val="2"/>
        <charset val="204"/>
        <scheme val="minor"/>
      </rPr>
      <t>60-220 мм</t>
    </r>
  </si>
  <si>
    <t>Влаштування розподільчого шару з нетканого голкопробивного геотекстиля - 300 гр</t>
  </si>
  <si>
    <t>Тераси 6-го поверху</t>
  </si>
  <si>
    <t>Влаштування  утеплювача  180 кг/м3, 150 мм</t>
  </si>
  <si>
    <t xml:space="preserve">Влаштування гідроізоляції із ПВХ мембрани </t>
  </si>
  <si>
    <t>Влаштування бетонної стяжки В12,5 армованою сіткою ф4Вр1 150х150 - 40-70 мм</t>
  </si>
  <si>
    <t>Влаштування шару руберойда  ТПП, 3,6 мм в 2 шари</t>
  </si>
  <si>
    <t>Примикання терас 6-го поверху</t>
  </si>
  <si>
    <t>Влаштування дренажної мембарани</t>
  </si>
  <si>
    <t>Влаштування обмазочної гідроізоляції CR-66 в 2 шари</t>
  </si>
  <si>
    <t>Влаштування шару з геотекстилю</t>
  </si>
  <si>
    <t>Влаштування похилоутворюючого шару з кладочного розчину 10-20 мм</t>
  </si>
  <si>
    <t>Влаштування пінополістиролу ПСБ-С-25, 50 мм</t>
  </si>
  <si>
    <t>Влаштування ОСБ плити</t>
  </si>
  <si>
    <t>Виготовлення накривок парапетів з оцинкованої сталі 1,0 мм RAL 9006</t>
  </si>
  <si>
    <t>Влаштування гідроізоляції з ПВХ мембрани</t>
  </si>
  <si>
    <t>Влаштування галтелі (жорст. мінвата)</t>
  </si>
  <si>
    <t>м.в</t>
  </si>
  <si>
    <t>Орієнтов. об'єм</t>
  </si>
  <si>
    <t>Технічне завдання</t>
  </si>
  <si>
    <t xml:space="preserve">Ціна робіт  за од., грн </t>
  </si>
  <si>
    <t>Всього ,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</si>
</sst>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name val="Arial Cyr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FF0000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8"/>
      <name val="Arial Cyr"/>
      <charset val="204"/>
    </font>
    <font>
      <b/>
      <sz val="24"/>
      <color theme="1"/>
      <name val="Times New Roman"/>
      <family val="1"/>
      <charset val="204"/>
    </font>
    <font>
      <b/>
      <sz val="12"/>
      <name val="Arial Cyr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theme="8" tint="-0.249977111117893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4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4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/>
    <xf numFmtId="4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3" fillId="0" borderId="0" xfId="1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/>
    <xf numFmtId="4" fontId="4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1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4" borderId="1" xfId="0" applyFont="1" applyFill="1" applyBorder="1"/>
    <xf numFmtId="0" fontId="16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/>
    </xf>
    <xf numFmtId="4" fontId="15" fillId="4" borderId="10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4" fontId="15" fillId="0" borderId="8" xfId="0" applyNumberFormat="1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4" fontId="15" fillId="0" borderId="1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4" fontId="15" fillId="0" borderId="1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/>
    </xf>
    <xf numFmtId="0" fontId="19" fillId="0" borderId="1" xfId="0" applyFont="1" applyBorder="1"/>
    <xf numFmtId="0" fontId="11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4" fontId="15" fillId="4" borderId="1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/>
    <xf numFmtId="0" fontId="16" fillId="4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 vertical="center"/>
    </xf>
    <xf numFmtId="4" fontId="15" fillId="4" borderId="9" xfId="0" applyNumberFormat="1" applyFont="1" applyFill="1" applyBorder="1" applyAlignment="1">
      <alignment horizontal="center" vertical="center"/>
    </xf>
    <xf numFmtId="4" fontId="15" fillId="4" borderId="13" xfId="0" applyNumberFormat="1" applyFont="1" applyFill="1" applyBorder="1" applyAlignment="1">
      <alignment horizontal="center" vertical="center"/>
    </xf>
    <xf numFmtId="4" fontId="15" fillId="0" borderId="12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11" fillId="2" borderId="0" xfId="0" applyFont="1" applyFill="1" applyBorder="1" applyAlignment="1">
      <alignment vertical="center"/>
    </xf>
    <xf numFmtId="4" fontId="11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4" fontId="21" fillId="0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/>
    <xf numFmtId="0" fontId="11" fillId="0" borderId="1" xfId="0" applyFont="1" applyFill="1" applyBorder="1" applyAlignment="1">
      <alignment vertical="center"/>
    </xf>
    <xf numFmtId="4" fontId="15" fillId="0" borderId="16" xfId="0" applyNumberFormat="1" applyFont="1" applyFill="1" applyBorder="1" applyAlignment="1">
      <alignment horizontal="center" vertical="center"/>
    </xf>
    <xf numFmtId="4" fontId="11" fillId="0" borderId="17" xfId="0" applyNumberFormat="1" applyFont="1" applyBorder="1" applyAlignment="1">
      <alignment horizontal="center" vertical="center"/>
    </xf>
    <xf numFmtId="4" fontId="20" fillId="5" borderId="15" xfId="0" applyNumberFormat="1" applyFont="1" applyFill="1" applyBorder="1" applyAlignment="1">
      <alignment horizontal="center" vertical="center" wrapText="1"/>
    </xf>
    <xf numFmtId="4" fontId="21" fillId="6" borderId="1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right" vertical="center"/>
    </xf>
    <xf numFmtId="0" fontId="11" fillId="2" borderId="0" xfId="0" applyFont="1" applyFill="1" applyBorder="1"/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2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right"/>
    </xf>
    <xf numFmtId="0" fontId="15" fillId="2" borderId="0" xfId="0" applyFont="1" applyFill="1" applyBorder="1" applyAlignment="1">
      <alignment wrapText="1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 applyAlignment="1"/>
    <xf numFmtId="0" fontId="15" fillId="2" borderId="0" xfId="0" applyFont="1" applyFill="1" applyBorder="1"/>
    <xf numFmtId="0" fontId="11" fillId="2" borderId="0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/>
    <xf numFmtId="0" fontId="18" fillId="2" borderId="0" xfId="0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9"/>
  <sheetViews>
    <sheetView tabSelected="1" view="pageBreakPreview" zoomScale="80" zoomScaleNormal="78" zoomScaleSheetLayoutView="80" workbookViewId="0">
      <selection activeCell="F7" sqref="F7"/>
    </sheetView>
  </sheetViews>
  <sheetFormatPr defaultRowHeight="15" x14ac:dyDescent="0.25"/>
  <cols>
    <col min="1" max="1" width="8.140625" customWidth="1"/>
    <col min="2" max="2" width="76.5703125" customWidth="1"/>
    <col min="3" max="3" width="12.28515625" customWidth="1"/>
    <col min="4" max="4" width="17" customWidth="1"/>
    <col min="5" max="5" width="19" customWidth="1"/>
    <col min="6" max="6" width="20.28515625" customWidth="1"/>
    <col min="7" max="7" width="1.28515625" customWidth="1"/>
    <col min="8" max="8" width="20.28515625" customWidth="1"/>
    <col min="9" max="10" width="18.5703125" customWidth="1"/>
    <col min="11" max="11" width="19.42578125" customWidth="1"/>
    <col min="12" max="13" width="18.5703125" customWidth="1"/>
    <col min="15" max="15" width="7.42578125" customWidth="1"/>
    <col min="16" max="16" width="17.7109375" customWidth="1"/>
    <col min="17" max="17" width="21.28515625" customWidth="1"/>
    <col min="18" max="18" width="18.140625" customWidth="1"/>
  </cols>
  <sheetData>
    <row r="1" spans="1:18" ht="39.75" customHeight="1" x14ac:dyDescent="0.35">
      <c r="A1" s="141" t="s">
        <v>68</v>
      </c>
      <c r="B1" s="141"/>
      <c r="C1" s="141"/>
      <c r="D1" s="141"/>
      <c r="E1" s="141"/>
      <c r="F1" s="141"/>
      <c r="G1" s="1"/>
      <c r="I1" s="1"/>
      <c r="J1" s="1"/>
      <c r="K1" s="1"/>
      <c r="L1" s="1"/>
      <c r="M1" s="1"/>
      <c r="N1" s="1"/>
      <c r="O1" s="1"/>
      <c r="P1" s="105"/>
      <c r="Q1" s="105"/>
      <c r="R1" s="105"/>
    </row>
    <row r="2" spans="1:18" ht="25.5" customHeight="1" x14ac:dyDescent="0.35">
      <c r="A2" s="141"/>
      <c r="B2" s="141"/>
      <c r="C2" s="141"/>
      <c r="D2" s="141"/>
      <c r="E2" s="141"/>
      <c r="F2" s="141"/>
      <c r="G2" s="2"/>
      <c r="H2" s="1"/>
      <c r="I2" s="1"/>
      <c r="J2" s="1"/>
      <c r="K2" s="1"/>
      <c r="L2" s="1"/>
      <c r="M2" s="1"/>
      <c r="N2" s="1"/>
      <c r="O2" s="1"/>
      <c r="P2" s="3"/>
      <c r="Q2" s="4"/>
      <c r="R2" s="3"/>
    </row>
    <row r="3" spans="1:18" ht="24.75" customHeight="1" x14ac:dyDescent="0.35">
      <c r="A3" s="141"/>
      <c r="B3" s="141"/>
      <c r="C3" s="141"/>
      <c r="D3" s="141"/>
      <c r="E3" s="141"/>
      <c r="F3" s="141"/>
      <c r="H3" s="6"/>
      <c r="I3" s="5"/>
      <c r="J3" s="5"/>
      <c r="K3" s="6"/>
      <c r="L3" s="5"/>
      <c r="M3" s="5"/>
      <c r="N3" s="26"/>
      <c r="O3" s="26"/>
      <c r="P3" s="40"/>
      <c r="Q3" s="27"/>
      <c r="R3" s="40"/>
    </row>
    <row r="4" spans="1:18" ht="35.25" customHeight="1" x14ac:dyDescent="0.35">
      <c r="A4" s="1"/>
      <c r="C4" s="139"/>
      <c r="D4" s="139"/>
      <c r="E4" s="140"/>
      <c r="F4" s="140"/>
      <c r="H4" s="6"/>
      <c r="I4" s="5"/>
      <c r="J4" s="5"/>
      <c r="K4" s="6"/>
      <c r="L4" s="5"/>
      <c r="M4" s="5"/>
      <c r="N4" s="26"/>
      <c r="O4" s="26"/>
      <c r="P4" s="40"/>
      <c r="Q4" s="27"/>
      <c r="R4" s="40"/>
    </row>
    <row r="5" spans="1:18" ht="21" x14ac:dyDescent="0.35">
      <c r="A5" s="108" t="s">
        <v>2</v>
      </c>
      <c r="B5" s="112" t="s">
        <v>21</v>
      </c>
      <c r="C5" s="113" t="s">
        <v>22</v>
      </c>
      <c r="D5" s="113" t="s">
        <v>67</v>
      </c>
      <c r="E5" s="142" t="s">
        <v>23</v>
      </c>
      <c r="F5" s="142"/>
      <c r="G5" s="41"/>
      <c r="H5" s="24"/>
      <c r="I5" s="106"/>
      <c r="J5" s="106"/>
      <c r="K5" s="24"/>
      <c r="L5" s="106"/>
      <c r="M5" s="106"/>
      <c r="N5" s="26"/>
      <c r="O5" s="26"/>
      <c r="P5" s="28"/>
      <c r="Q5" s="7"/>
      <c r="R5" s="28"/>
    </row>
    <row r="6" spans="1:18" ht="66.75" customHeight="1" x14ac:dyDescent="0.35">
      <c r="A6" s="109"/>
      <c r="B6" s="112"/>
      <c r="C6" s="113"/>
      <c r="D6" s="113"/>
      <c r="E6" s="95" t="s">
        <v>69</v>
      </c>
      <c r="F6" s="95" t="s">
        <v>70</v>
      </c>
      <c r="G6" s="41"/>
      <c r="H6" s="8"/>
      <c r="I6" s="8"/>
      <c r="J6" s="8"/>
      <c r="K6" s="8"/>
      <c r="L6" s="8"/>
      <c r="M6" s="8"/>
      <c r="N6" s="26"/>
      <c r="O6" s="26"/>
      <c r="P6" s="29"/>
      <c r="Q6" s="27"/>
      <c r="R6" s="29"/>
    </row>
    <row r="7" spans="1:18" ht="21" x14ac:dyDescent="0.35">
      <c r="A7" s="42"/>
      <c r="B7" s="43"/>
      <c r="C7" s="44"/>
      <c r="D7" s="45"/>
      <c r="E7" s="46"/>
      <c r="F7" s="47"/>
      <c r="G7" s="41"/>
      <c r="H7" s="9"/>
      <c r="I7" s="9"/>
      <c r="J7" s="9"/>
      <c r="K7" s="9"/>
      <c r="L7" s="9"/>
      <c r="M7" s="9"/>
      <c r="N7" s="26"/>
      <c r="O7" s="26"/>
      <c r="P7" s="26"/>
      <c r="Q7" s="26"/>
      <c r="R7" s="26"/>
    </row>
    <row r="8" spans="1:18" ht="21" x14ac:dyDescent="0.35">
      <c r="A8" s="48"/>
      <c r="B8" s="49" t="s">
        <v>41</v>
      </c>
      <c r="C8" s="50"/>
      <c r="D8" s="51"/>
      <c r="E8" s="52"/>
      <c r="F8" s="53">
        <f>SUM(F9:F28)</f>
        <v>0</v>
      </c>
      <c r="G8" s="41"/>
      <c r="H8" s="10"/>
      <c r="I8" s="10"/>
      <c r="J8" s="10"/>
      <c r="K8" s="10"/>
      <c r="L8" s="10"/>
      <c r="M8" s="10"/>
      <c r="N8" s="26"/>
      <c r="O8" s="26"/>
      <c r="P8" s="30"/>
      <c r="Q8" s="31"/>
      <c r="R8" s="32"/>
    </row>
    <row r="9" spans="1:18" ht="21" x14ac:dyDescent="0.35">
      <c r="A9" s="43">
        <v>1</v>
      </c>
      <c r="B9" s="42" t="s">
        <v>7</v>
      </c>
      <c r="C9" s="54" t="s">
        <v>0</v>
      </c>
      <c r="D9" s="55">
        <f>359.71+607.11*2</f>
        <v>1573.93</v>
      </c>
      <c r="E9" s="56"/>
      <c r="F9" s="57">
        <f>E9*D9</f>
        <v>0</v>
      </c>
      <c r="G9" s="41"/>
      <c r="H9" s="11"/>
      <c r="I9" s="11"/>
      <c r="J9" s="11"/>
      <c r="K9" s="11"/>
      <c r="L9" s="11"/>
      <c r="M9" s="11"/>
      <c r="N9" s="26"/>
      <c r="O9" s="26"/>
      <c r="P9" s="11"/>
      <c r="Q9" s="26"/>
      <c r="R9" s="33"/>
    </row>
    <row r="10" spans="1:18" ht="37.5" x14ac:dyDescent="0.35">
      <c r="A10" s="43">
        <v>2</v>
      </c>
      <c r="B10" s="58" t="s">
        <v>49</v>
      </c>
      <c r="C10" s="43" t="s">
        <v>0</v>
      </c>
      <c r="D10" s="55">
        <f t="shared" ref="D10:D21" si="0">359.71+607.11*2</f>
        <v>1573.93</v>
      </c>
      <c r="E10" s="59"/>
      <c r="F10" s="57">
        <f t="shared" ref="F10:F27" si="1">E10*D10</f>
        <v>0</v>
      </c>
      <c r="G10" s="41"/>
      <c r="H10" s="11"/>
      <c r="I10" s="11"/>
      <c r="J10" s="11"/>
      <c r="K10" s="11"/>
      <c r="L10" s="11"/>
      <c r="M10" s="11"/>
      <c r="N10" s="26"/>
      <c r="O10" s="26"/>
      <c r="P10" s="33"/>
      <c r="Q10" s="26"/>
      <c r="R10" s="33"/>
    </row>
    <row r="11" spans="1:18" ht="21" x14ac:dyDescent="0.35">
      <c r="A11" s="43">
        <v>3</v>
      </c>
      <c r="B11" s="42" t="s">
        <v>8</v>
      </c>
      <c r="C11" s="43" t="s">
        <v>0</v>
      </c>
      <c r="D11" s="55">
        <f t="shared" si="0"/>
        <v>1573.93</v>
      </c>
      <c r="E11" s="59"/>
      <c r="F11" s="57">
        <f t="shared" si="1"/>
        <v>0</v>
      </c>
      <c r="G11" s="41"/>
      <c r="H11" s="11"/>
      <c r="I11" s="11"/>
      <c r="J11" s="11"/>
      <c r="K11" s="11"/>
      <c r="L11" s="11"/>
      <c r="M11" s="11"/>
      <c r="N11" s="26"/>
      <c r="O11" s="26"/>
      <c r="P11" s="33"/>
      <c r="Q11" s="26"/>
      <c r="R11" s="33"/>
    </row>
    <row r="12" spans="1:18" ht="38.25" x14ac:dyDescent="0.35">
      <c r="A12" s="43">
        <v>4</v>
      </c>
      <c r="B12" s="60" t="s">
        <v>9</v>
      </c>
      <c r="C12" s="43" t="s">
        <v>0</v>
      </c>
      <c r="D12" s="55">
        <f t="shared" si="0"/>
        <v>1573.93</v>
      </c>
      <c r="E12" s="59"/>
      <c r="F12" s="57">
        <f t="shared" si="1"/>
        <v>0</v>
      </c>
      <c r="G12" s="41"/>
      <c r="H12" s="11"/>
      <c r="I12" s="11"/>
      <c r="J12" s="11"/>
      <c r="K12" s="11"/>
      <c r="L12" s="11"/>
      <c r="M12" s="11"/>
      <c r="N12" s="26"/>
      <c r="O12" s="26"/>
      <c r="P12" s="11"/>
      <c r="Q12" s="26"/>
      <c r="R12" s="33"/>
    </row>
    <row r="13" spans="1:18" ht="37.5" x14ac:dyDescent="0.35">
      <c r="A13" s="43">
        <v>5</v>
      </c>
      <c r="B13" s="58" t="s">
        <v>50</v>
      </c>
      <c r="C13" s="43" t="s">
        <v>0</v>
      </c>
      <c r="D13" s="55">
        <f t="shared" si="0"/>
        <v>1573.93</v>
      </c>
      <c r="E13" s="61"/>
      <c r="F13" s="57">
        <f t="shared" si="1"/>
        <v>0</v>
      </c>
      <c r="G13" s="41"/>
      <c r="H13" s="11"/>
      <c r="I13" s="11"/>
      <c r="J13" s="11"/>
      <c r="K13" s="11"/>
      <c r="L13" s="11"/>
      <c r="M13" s="11"/>
      <c r="N13" s="26"/>
      <c r="O13" s="26"/>
      <c r="P13" s="33"/>
      <c r="Q13" s="26"/>
      <c r="R13" s="33"/>
    </row>
    <row r="14" spans="1:18" ht="21" x14ac:dyDescent="0.35">
      <c r="A14" s="43">
        <v>6</v>
      </c>
      <c r="B14" s="58" t="s">
        <v>10</v>
      </c>
      <c r="C14" s="43" t="s">
        <v>0</v>
      </c>
      <c r="D14" s="55">
        <f t="shared" si="0"/>
        <v>1573.93</v>
      </c>
      <c r="E14" s="61"/>
      <c r="F14" s="57">
        <f t="shared" si="1"/>
        <v>0</v>
      </c>
      <c r="G14" s="41"/>
      <c r="H14" s="11"/>
      <c r="I14" s="11"/>
      <c r="J14" s="11"/>
      <c r="K14" s="11"/>
      <c r="L14" s="11"/>
      <c r="M14" s="11"/>
      <c r="N14" s="26"/>
      <c r="O14" s="26"/>
      <c r="P14" s="33"/>
      <c r="Q14" s="26"/>
      <c r="R14" s="34"/>
    </row>
    <row r="15" spans="1:18" ht="37.5" x14ac:dyDescent="0.35">
      <c r="A15" s="43">
        <v>7</v>
      </c>
      <c r="B15" s="58" t="s">
        <v>50</v>
      </c>
      <c r="C15" s="43" t="s">
        <v>0</v>
      </c>
      <c r="D15" s="55">
        <f t="shared" si="0"/>
        <v>1573.93</v>
      </c>
      <c r="E15" s="61"/>
      <c r="F15" s="57">
        <f t="shared" si="1"/>
        <v>0</v>
      </c>
      <c r="G15" s="41"/>
      <c r="H15" s="11"/>
      <c r="I15" s="11"/>
      <c r="J15" s="11"/>
      <c r="K15" s="11"/>
      <c r="L15" s="11"/>
      <c r="M15" s="11"/>
      <c r="N15" s="26"/>
      <c r="O15" s="26"/>
      <c r="P15" s="33"/>
      <c r="Q15" s="26"/>
      <c r="R15" s="33"/>
    </row>
    <row r="16" spans="1:18" ht="38.25" x14ac:dyDescent="0.35">
      <c r="A16" s="43">
        <v>8</v>
      </c>
      <c r="B16" s="60" t="s">
        <v>46</v>
      </c>
      <c r="C16" s="43" t="s">
        <v>0</v>
      </c>
      <c r="D16" s="55">
        <f t="shared" si="0"/>
        <v>1573.93</v>
      </c>
      <c r="E16" s="61"/>
      <c r="F16" s="57">
        <f t="shared" si="1"/>
        <v>0</v>
      </c>
      <c r="G16" s="41"/>
      <c r="H16" s="11"/>
      <c r="I16" s="11"/>
      <c r="J16" s="11"/>
      <c r="K16" s="11"/>
      <c r="L16" s="11"/>
      <c r="M16" s="11"/>
      <c r="N16" s="26"/>
      <c r="O16" s="26"/>
      <c r="P16" s="33"/>
      <c r="Q16" s="26"/>
      <c r="R16" s="33"/>
    </row>
    <row r="17" spans="1:18" ht="21" x14ac:dyDescent="0.35">
      <c r="A17" s="43">
        <v>9</v>
      </c>
      <c r="B17" s="42" t="s">
        <v>11</v>
      </c>
      <c r="C17" s="43" t="s">
        <v>0</v>
      </c>
      <c r="D17" s="55">
        <f t="shared" si="0"/>
        <v>1573.93</v>
      </c>
      <c r="E17" s="61"/>
      <c r="F17" s="57">
        <f t="shared" si="1"/>
        <v>0</v>
      </c>
      <c r="G17" s="41"/>
      <c r="H17" s="11"/>
      <c r="I17" s="11"/>
      <c r="J17" s="11"/>
      <c r="K17" s="11"/>
      <c r="L17" s="11"/>
      <c r="M17" s="11"/>
      <c r="N17" s="26"/>
      <c r="O17" s="26"/>
      <c r="P17" s="33"/>
      <c r="Q17" s="26"/>
      <c r="R17" s="33"/>
    </row>
    <row r="18" spans="1:18" ht="38.25" x14ac:dyDescent="0.35">
      <c r="A18" s="43">
        <v>10</v>
      </c>
      <c r="B18" s="60" t="s">
        <v>9</v>
      </c>
      <c r="C18" s="43" t="s">
        <v>0</v>
      </c>
      <c r="D18" s="55">
        <f t="shared" si="0"/>
        <v>1573.93</v>
      </c>
      <c r="E18" s="61"/>
      <c r="F18" s="57">
        <f t="shared" si="1"/>
        <v>0</v>
      </c>
      <c r="G18" s="41"/>
      <c r="H18" s="11"/>
      <c r="I18" s="11"/>
      <c r="J18" s="11"/>
      <c r="K18" s="11"/>
      <c r="L18" s="11"/>
      <c r="M18" s="11"/>
      <c r="N18" s="26"/>
      <c r="O18" s="26"/>
      <c r="P18" s="11"/>
      <c r="Q18" s="35"/>
      <c r="R18" s="11"/>
    </row>
    <row r="19" spans="1:18" ht="21" x14ac:dyDescent="0.35">
      <c r="A19" s="43">
        <v>11</v>
      </c>
      <c r="B19" s="62" t="s">
        <v>5</v>
      </c>
      <c r="C19" s="43" t="s">
        <v>0</v>
      </c>
      <c r="D19" s="55">
        <f t="shared" si="0"/>
        <v>1573.93</v>
      </c>
      <c r="E19" s="61"/>
      <c r="F19" s="57">
        <f t="shared" si="1"/>
        <v>0</v>
      </c>
      <c r="G19" s="41"/>
      <c r="H19" s="11"/>
      <c r="I19" s="11"/>
      <c r="J19" s="11"/>
      <c r="K19" s="11"/>
      <c r="L19" s="11"/>
      <c r="M19" s="11"/>
      <c r="N19" s="26"/>
      <c r="O19" s="26"/>
      <c r="P19" s="33"/>
      <c r="Q19" s="26"/>
      <c r="R19" s="33"/>
    </row>
    <row r="20" spans="1:18" ht="37.5" x14ac:dyDescent="0.35">
      <c r="A20" s="43">
        <v>12</v>
      </c>
      <c r="B20" s="63" t="s">
        <v>17</v>
      </c>
      <c r="C20" s="43" t="s">
        <v>0</v>
      </c>
      <c r="D20" s="55">
        <f t="shared" si="0"/>
        <v>1573.93</v>
      </c>
      <c r="E20" s="61"/>
      <c r="F20" s="57">
        <f t="shared" si="1"/>
        <v>0</v>
      </c>
      <c r="G20" s="41"/>
      <c r="H20" s="11"/>
      <c r="I20" s="11"/>
      <c r="J20" s="11"/>
      <c r="K20" s="11"/>
      <c r="L20" s="11"/>
      <c r="M20" s="11"/>
      <c r="N20" s="26"/>
      <c r="O20" s="26"/>
      <c r="P20" s="33"/>
      <c r="Q20" s="26"/>
      <c r="R20" s="33"/>
    </row>
    <row r="21" spans="1:18" ht="21" x14ac:dyDescent="0.35">
      <c r="A21" s="43">
        <v>13</v>
      </c>
      <c r="B21" s="42" t="s">
        <v>18</v>
      </c>
      <c r="C21" s="43" t="s">
        <v>0</v>
      </c>
      <c r="D21" s="55">
        <f t="shared" si="0"/>
        <v>1573.93</v>
      </c>
      <c r="E21" s="61"/>
      <c r="F21" s="57">
        <f t="shared" si="1"/>
        <v>0</v>
      </c>
      <c r="G21" s="41"/>
      <c r="H21" s="11"/>
      <c r="I21" s="11"/>
      <c r="J21" s="11"/>
      <c r="K21" s="11"/>
      <c r="L21" s="11"/>
      <c r="M21" s="11"/>
      <c r="N21" s="26"/>
      <c r="O21" s="26"/>
      <c r="P21" s="33"/>
      <c r="Q21" s="26"/>
      <c r="R21" s="33"/>
    </row>
    <row r="22" spans="1:18" ht="21" x14ac:dyDescent="0.35">
      <c r="A22" s="43">
        <v>14</v>
      </c>
      <c r="B22" s="42" t="s">
        <v>12</v>
      </c>
      <c r="C22" s="43" t="s">
        <v>1</v>
      </c>
      <c r="D22" s="64">
        <f>9+15*2</f>
        <v>39</v>
      </c>
      <c r="E22" s="61"/>
      <c r="F22" s="57">
        <f t="shared" si="1"/>
        <v>0</v>
      </c>
      <c r="G22" s="41"/>
      <c r="H22" s="11"/>
      <c r="I22" s="11"/>
      <c r="J22" s="11"/>
      <c r="K22" s="11"/>
      <c r="L22" s="11"/>
      <c r="M22" s="11"/>
      <c r="N22" s="26"/>
      <c r="O22" s="26"/>
      <c r="P22" s="33"/>
      <c r="Q22" s="26"/>
      <c r="R22" s="33"/>
    </row>
    <row r="23" spans="1:18" ht="21" x14ac:dyDescent="0.35">
      <c r="A23" s="43">
        <v>15</v>
      </c>
      <c r="B23" s="42" t="s">
        <v>13</v>
      </c>
      <c r="C23" s="43" t="s">
        <v>1</v>
      </c>
      <c r="D23" s="64">
        <f>3+4*2</f>
        <v>11</v>
      </c>
      <c r="E23" s="61"/>
      <c r="F23" s="57">
        <f t="shared" si="1"/>
        <v>0</v>
      </c>
      <c r="G23" s="41"/>
      <c r="H23" s="11"/>
      <c r="I23" s="11"/>
      <c r="J23" s="11"/>
      <c r="K23" s="11"/>
      <c r="L23" s="11"/>
      <c r="M23" s="11"/>
      <c r="N23" s="26"/>
      <c r="O23" s="26"/>
      <c r="P23" s="33"/>
      <c r="Q23" s="26"/>
      <c r="R23" s="33"/>
    </row>
    <row r="24" spans="1:18" ht="21" x14ac:dyDescent="0.35">
      <c r="A24" s="43">
        <v>16</v>
      </c>
      <c r="B24" s="65" t="s">
        <v>14</v>
      </c>
      <c r="C24" s="43" t="s">
        <v>3</v>
      </c>
      <c r="D24" s="66">
        <f>80+107.14*2</f>
        <v>294.27999999999997</v>
      </c>
      <c r="E24" s="61"/>
      <c r="F24" s="57">
        <f t="shared" si="1"/>
        <v>0</v>
      </c>
      <c r="G24" s="41"/>
      <c r="H24" s="11"/>
      <c r="I24" s="36"/>
      <c r="J24" s="11"/>
      <c r="K24" s="11"/>
      <c r="L24" s="11"/>
      <c r="M24" s="11"/>
      <c r="N24" s="26"/>
      <c r="O24" s="26"/>
      <c r="P24" s="33"/>
      <c r="Q24" s="26"/>
      <c r="R24" s="33"/>
    </row>
    <row r="25" spans="1:18" ht="30.75" customHeight="1" x14ac:dyDescent="0.35">
      <c r="A25" s="43">
        <v>17</v>
      </c>
      <c r="B25" s="67" t="s">
        <v>15</v>
      </c>
      <c r="C25" s="43" t="s">
        <v>3</v>
      </c>
      <c r="D25" s="66">
        <f>80+107.14*2</f>
        <v>294.27999999999997</v>
      </c>
      <c r="E25" s="61"/>
      <c r="F25" s="57">
        <f t="shared" si="1"/>
        <v>0</v>
      </c>
      <c r="G25" s="41"/>
      <c r="H25" s="11"/>
      <c r="I25" s="11"/>
      <c r="J25" s="11"/>
      <c r="K25" s="11"/>
      <c r="L25" s="11"/>
      <c r="M25" s="11"/>
      <c r="N25" s="26"/>
      <c r="O25" s="26"/>
      <c r="P25" s="33"/>
      <c r="Q25" s="26"/>
      <c r="R25" s="33"/>
    </row>
    <row r="26" spans="1:18" ht="21" x14ac:dyDescent="0.35">
      <c r="A26" s="43">
        <v>18</v>
      </c>
      <c r="B26" s="68" t="s">
        <v>16</v>
      </c>
      <c r="C26" s="43" t="s">
        <v>3</v>
      </c>
      <c r="D26" s="66">
        <f t="shared" ref="D26:D28" si="2">80+107.14*2</f>
        <v>294.27999999999997</v>
      </c>
      <c r="E26" s="61"/>
      <c r="F26" s="57">
        <f t="shared" si="1"/>
        <v>0</v>
      </c>
      <c r="G26" s="41"/>
      <c r="H26" s="11"/>
      <c r="I26" s="11"/>
      <c r="J26" s="11"/>
      <c r="K26" s="11"/>
      <c r="L26" s="11"/>
      <c r="M26" s="11"/>
      <c r="N26" s="26"/>
      <c r="O26" s="26"/>
      <c r="P26" s="33"/>
      <c r="Q26" s="26"/>
      <c r="R26" s="33"/>
    </row>
    <row r="27" spans="1:18" ht="21" x14ac:dyDescent="0.35">
      <c r="A27" s="43">
        <v>19</v>
      </c>
      <c r="B27" s="68" t="s">
        <v>19</v>
      </c>
      <c r="C27" s="43" t="s">
        <v>3</v>
      </c>
      <c r="D27" s="66">
        <f t="shared" si="2"/>
        <v>294.27999999999997</v>
      </c>
      <c r="E27" s="61"/>
      <c r="F27" s="57">
        <f t="shared" si="1"/>
        <v>0</v>
      </c>
      <c r="G27" s="41"/>
      <c r="H27" s="11"/>
      <c r="I27" s="11"/>
      <c r="J27" s="11"/>
      <c r="K27" s="11"/>
      <c r="L27" s="11"/>
      <c r="M27" s="11"/>
      <c r="N27" s="26"/>
      <c r="O27" s="26"/>
      <c r="P27" s="33"/>
      <c r="Q27" s="26"/>
      <c r="R27" s="33"/>
    </row>
    <row r="28" spans="1:18" ht="21" x14ac:dyDescent="0.35">
      <c r="A28" s="43">
        <v>20</v>
      </c>
      <c r="B28" s="42" t="s">
        <v>20</v>
      </c>
      <c r="C28" s="43" t="s">
        <v>3</v>
      </c>
      <c r="D28" s="66">
        <f t="shared" si="2"/>
        <v>294.27999999999997</v>
      </c>
      <c r="E28" s="59"/>
      <c r="F28" s="57">
        <f>E28*D28</f>
        <v>0</v>
      </c>
      <c r="G28" s="41"/>
      <c r="H28" s="11"/>
      <c r="I28" s="11"/>
      <c r="J28" s="11"/>
      <c r="K28" s="11"/>
      <c r="L28" s="11"/>
      <c r="M28" s="11"/>
      <c r="N28" s="26"/>
      <c r="O28" s="26"/>
      <c r="P28" s="33"/>
      <c r="Q28" s="26"/>
      <c r="R28" s="33"/>
    </row>
    <row r="29" spans="1:18" ht="21" x14ac:dyDescent="0.35">
      <c r="A29" s="69"/>
      <c r="B29" s="49" t="s">
        <v>35</v>
      </c>
      <c r="C29" s="69"/>
      <c r="D29" s="70"/>
      <c r="E29" s="71"/>
      <c r="F29" s="53">
        <f>SUM(F30:F34)</f>
        <v>0</v>
      </c>
      <c r="G29" s="41"/>
      <c r="H29" s="11"/>
      <c r="I29" s="11"/>
      <c r="J29" s="11"/>
      <c r="K29" s="11"/>
      <c r="L29" s="11"/>
      <c r="M29" s="11"/>
      <c r="N29" s="26"/>
      <c r="O29" s="26"/>
      <c r="P29" s="33"/>
      <c r="Q29" s="26"/>
      <c r="R29" s="33"/>
    </row>
    <row r="30" spans="1:18" ht="21" x14ac:dyDescent="0.35">
      <c r="A30" s="43">
        <v>1</v>
      </c>
      <c r="B30" s="58" t="s">
        <v>47</v>
      </c>
      <c r="C30" s="72" t="s">
        <v>0</v>
      </c>
      <c r="D30" s="66">
        <v>16.399999999999999</v>
      </c>
      <c r="E30" s="59"/>
      <c r="F30" s="57">
        <f>D30*E30</f>
        <v>0</v>
      </c>
      <c r="G30" s="41"/>
      <c r="H30" s="11"/>
      <c r="I30" s="11"/>
      <c r="J30" s="11"/>
      <c r="K30" s="11"/>
      <c r="L30" s="11"/>
      <c r="M30" s="11"/>
      <c r="N30" s="26"/>
      <c r="O30" s="26"/>
      <c r="P30" s="33"/>
      <c r="Q30" s="26"/>
      <c r="R30" s="33"/>
    </row>
    <row r="31" spans="1:18" ht="21" x14ac:dyDescent="0.35">
      <c r="A31" s="43">
        <v>2</v>
      </c>
      <c r="B31" s="68" t="s">
        <v>36</v>
      </c>
      <c r="C31" s="72" t="s">
        <v>0</v>
      </c>
      <c r="D31" s="66">
        <v>16.399999999999999</v>
      </c>
      <c r="E31" s="59"/>
      <c r="F31" s="57">
        <f t="shared" ref="F31:F34" si="3">D31*E31</f>
        <v>0</v>
      </c>
      <c r="G31" s="41"/>
      <c r="H31" s="11"/>
      <c r="I31" s="11"/>
      <c r="J31" s="11"/>
      <c r="K31" s="11"/>
      <c r="L31" s="11"/>
      <c r="M31" s="11"/>
      <c r="N31" s="26"/>
      <c r="O31" s="26"/>
      <c r="P31" s="33"/>
      <c r="Q31" s="26"/>
      <c r="R31" s="33"/>
    </row>
    <row r="32" spans="1:18" ht="21" x14ac:dyDescent="0.35">
      <c r="A32" s="43">
        <v>3</v>
      </c>
      <c r="B32" s="42" t="s">
        <v>18</v>
      </c>
      <c r="C32" s="72" t="s">
        <v>0</v>
      </c>
      <c r="D32" s="66">
        <v>16.399999999999999</v>
      </c>
      <c r="E32" s="59"/>
      <c r="F32" s="57">
        <f t="shared" si="3"/>
        <v>0</v>
      </c>
      <c r="G32" s="41"/>
      <c r="H32" s="11"/>
      <c r="I32" s="11"/>
      <c r="J32" s="11"/>
      <c r="K32" s="11"/>
      <c r="L32" s="11"/>
      <c r="M32" s="11"/>
      <c r="N32" s="26"/>
      <c r="O32" s="26"/>
      <c r="P32" s="33"/>
      <c r="Q32" s="26"/>
      <c r="R32" s="33"/>
    </row>
    <row r="33" spans="1:18" ht="37.5" x14ac:dyDescent="0.35">
      <c r="A33" s="43">
        <v>4</v>
      </c>
      <c r="B33" s="63" t="s">
        <v>17</v>
      </c>
      <c r="C33" s="72" t="s">
        <v>0</v>
      </c>
      <c r="D33" s="66">
        <v>16.399999999999999</v>
      </c>
      <c r="E33" s="59"/>
      <c r="F33" s="57">
        <f t="shared" si="3"/>
        <v>0</v>
      </c>
      <c r="G33" s="41"/>
      <c r="H33" s="11"/>
      <c r="I33" s="11"/>
      <c r="J33" s="11"/>
      <c r="K33" s="11"/>
      <c r="L33" s="11"/>
      <c r="M33" s="11"/>
      <c r="N33" s="26"/>
      <c r="O33" s="26"/>
      <c r="P33" s="33"/>
      <c r="Q33" s="26"/>
      <c r="R33" s="33"/>
    </row>
    <row r="34" spans="1:18" ht="21" x14ac:dyDescent="0.35">
      <c r="A34" s="43">
        <v>5</v>
      </c>
      <c r="B34" s="42" t="s">
        <v>20</v>
      </c>
      <c r="C34" s="72" t="s">
        <v>3</v>
      </c>
      <c r="D34" s="66">
        <v>16.5</v>
      </c>
      <c r="E34" s="59"/>
      <c r="F34" s="57">
        <f t="shared" si="3"/>
        <v>0</v>
      </c>
      <c r="G34" s="41"/>
      <c r="H34" s="11"/>
      <c r="I34" s="11"/>
      <c r="J34" s="11"/>
      <c r="K34" s="11"/>
      <c r="L34" s="11"/>
      <c r="M34" s="11"/>
      <c r="N34" s="26"/>
      <c r="O34" s="26"/>
      <c r="P34" s="33"/>
      <c r="Q34" s="26"/>
      <c r="R34" s="33"/>
    </row>
    <row r="35" spans="1:18" ht="21" x14ac:dyDescent="0.35">
      <c r="A35" s="69"/>
      <c r="B35" s="73" t="s">
        <v>40</v>
      </c>
      <c r="C35" s="69"/>
      <c r="D35" s="70"/>
      <c r="E35" s="71"/>
      <c r="F35" s="53">
        <f>SUM(F36:F38)</f>
        <v>0</v>
      </c>
      <c r="G35" s="41"/>
      <c r="H35" s="11"/>
      <c r="I35" s="11"/>
      <c r="J35" s="11"/>
      <c r="K35" s="11"/>
      <c r="L35" s="11"/>
      <c r="M35" s="11"/>
      <c r="N35" s="26"/>
      <c r="O35" s="26"/>
      <c r="P35" s="33"/>
      <c r="Q35" s="26"/>
      <c r="R35" s="33"/>
    </row>
    <row r="36" spans="1:18" ht="21" x14ac:dyDescent="0.35">
      <c r="A36" s="43">
        <v>1</v>
      </c>
      <c r="B36" s="67" t="s">
        <v>37</v>
      </c>
      <c r="C36" s="72" t="s">
        <v>3</v>
      </c>
      <c r="D36" s="66">
        <v>4.9000000000000004</v>
      </c>
      <c r="E36" s="59"/>
      <c r="F36" s="57">
        <f>D36*E36</f>
        <v>0</v>
      </c>
      <c r="G36" s="41"/>
      <c r="H36" s="11"/>
      <c r="I36" s="11"/>
      <c r="J36" s="11"/>
      <c r="K36" s="11"/>
      <c r="L36" s="11"/>
      <c r="M36" s="11"/>
      <c r="N36" s="26"/>
      <c r="O36" s="26"/>
      <c r="P36" s="33"/>
      <c r="Q36" s="26"/>
      <c r="R36" s="33"/>
    </row>
    <row r="37" spans="1:18" ht="21" x14ac:dyDescent="0.35">
      <c r="A37" s="74">
        <v>2</v>
      </c>
      <c r="B37" s="60" t="s">
        <v>38</v>
      </c>
      <c r="C37" s="72" t="s">
        <v>0</v>
      </c>
      <c r="D37" s="66">
        <v>1.5</v>
      </c>
      <c r="E37" s="59"/>
      <c r="F37" s="57">
        <f t="shared" ref="F37:F38" si="4">D37*E37</f>
        <v>0</v>
      </c>
      <c r="G37" s="41"/>
      <c r="H37" s="11"/>
      <c r="I37" s="11"/>
      <c r="J37" s="11"/>
      <c r="K37" s="11"/>
      <c r="L37" s="11"/>
      <c r="M37" s="11"/>
      <c r="N37" s="26"/>
      <c r="O37" s="26"/>
      <c r="P37" s="33"/>
      <c r="Q37" s="26"/>
      <c r="R37" s="33"/>
    </row>
    <row r="38" spans="1:18" ht="21" x14ac:dyDescent="0.35">
      <c r="A38" s="74">
        <v>3</v>
      </c>
      <c r="B38" s="75" t="s">
        <v>39</v>
      </c>
      <c r="C38" s="72" t="s">
        <v>0</v>
      </c>
      <c r="D38" s="66">
        <v>1.5</v>
      </c>
      <c r="E38" s="59"/>
      <c r="F38" s="57">
        <f t="shared" si="4"/>
        <v>0</v>
      </c>
      <c r="G38" s="41"/>
      <c r="H38" s="11"/>
      <c r="I38" s="11"/>
      <c r="J38" s="11"/>
      <c r="K38" s="11"/>
      <c r="L38" s="11"/>
      <c r="M38" s="11"/>
      <c r="N38" s="26"/>
      <c r="O38" s="26"/>
      <c r="P38" s="33"/>
      <c r="Q38" s="26"/>
      <c r="R38" s="33"/>
    </row>
    <row r="39" spans="1:18" ht="21" x14ac:dyDescent="0.35">
      <c r="A39" s="69"/>
      <c r="B39" s="73" t="s">
        <v>43</v>
      </c>
      <c r="C39" s="69"/>
      <c r="D39" s="70"/>
      <c r="E39" s="71"/>
      <c r="F39" s="53">
        <f>SUM(F40:F41)</f>
        <v>0</v>
      </c>
      <c r="G39" s="41"/>
      <c r="H39" s="11"/>
      <c r="I39" s="11"/>
      <c r="J39" s="11"/>
      <c r="K39" s="11"/>
      <c r="L39" s="11"/>
      <c r="M39" s="11"/>
      <c r="N39" s="26"/>
      <c r="O39" s="26"/>
      <c r="P39" s="33"/>
      <c r="Q39" s="26"/>
      <c r="R39" s="33"/>
    </row>
    <row r="40" spans="1:18" ht="38.25" x14ac:dyDescent="0.35">
      <c r="A40" s="43">
        <v>1</v>
      </c>
      <c r="B40" s="94" t="s">
        <v>31</v>
      </c>
      <c r="C40" s="72" t="s">
        <v>0</v>
      </c>
      <c r="D40" s="66">
        <v>7.4</v>
      </c>
      <c r="E40" s="61"/>
      <c r="F40" s="57">
        <f>E40*D40</f>
        <v>0</v>
      </c>
      <c r="G40" s="41"/>
      <c r="H40" s="11"/>
      <c r="I40" s="11"/>
      <c r="J40" s="11"/>
      <c r="K40" s="11"/>
      <c r="L40" s="11"/>
      <c r="M40" s="11"/>
      <c r="N40" s="26"/>
      <c r="O40" s="26"/>
      <c r="P40" s="33"/>
      <c r="Q40" s="26"/>
      <c r="R40" s="33"/>
    </row>
    <row r="41" spans="1:18" ht="21" x14ac:dyDescent="0.35">
      <c r="A41" s="43">
        <v>2</v>
      </c>
      <c r="B41" s="42" t="s">
        <v>32</v>
      </c>
      <c r="C41" s="72" t="s">
        <v>0</v>
      </c>
      <c r="D41" s="66">
        <v>7.4</v>
      </c>
      <c r="E41" s="61"/>
      <c r="F41" s="57">
        <f>E41*D41</f>
        <v>0</v>
      </c>
      <c r="G41" s="41"/>
      <c r="H41" s="11"/>
      <c r="I41" s="11"/>
      <c r="J41" s="11"/>
      <c r="K41" s="11"/>
      <c r="L41" s="11"/>
      <c r="M41" s="11"/>
      <c r="N41" s="26"/>
      <c r="O41" s="26"/>
      <c r="P41" s="33"/>
      <c r="Q41" s="26"/>
      <c r="R41" s="33"/>
    </row>
    <row r="42" spans="1:18" ht="21" x14ac:dyDescent="0.35">
      <c r="A42" s="69"/>
      <c r="B42" s="49" t="s">
        <v>51</v>
      </c>
      <c r="C42" s="69"/>
      <c r="D42" s="70"/>
      <c r="E42" s="71"/>
      <c r="F42" s="53">
        <f>SUM(F43:F50)</f>
        <v>0</v>
      </c>
      <c r="G42" s="41"/>
      <c r="H42" s="11"/>
      <c r="I42" s="11"/>
      <c r="J42" s="11"/>
      <c r="K42" s="11"/>
      <c r="L42" s="11"/>
      <c r="M42" s="11"/>
      <c r="N42" s="26"/>
      <c r="O42" s="26"/>
      <c r="P42" s="33"/>
      <c r="Q42" s="26"/>
      <c r="R42" s="33"/>
    </row>
    <row r="43" spans="1:18" ht="21" x14ac:dyDescent="0.35">
      <c r="A43" s="72">
        <v>1</v>
      </c>
      <c r="B43" s="96" t="s">
        <v>7</v>
      </c>
      <c r="C43" s="72" t="s">
        <v>0</v>
      </c>
      <c r="D43" s="66">
        <v>142.6</v>
      </c>
      <c r="E43" s="61"/>
      <c r="F43" s="57">
        <f>D43*E43</f>
        <v>0</v>
      </c>
      <c r="G43" s="41"/>
      <c r="H43" s="11"/>
      <c r="I43" s="11"/>
      <c r="J43" s="11"/>
      <c r="K43" s="11"/>
      <c r="L43" s="11"/>
      <c r="M43" s="11"/>
      <c r="N43" s="26"/>
      <c r="O43" s="26"/>
      <c r="P43" s="33"/>
      <c r="Q43" s="26"/>
      <c r="R43" s="33"/>
    </row>
    <row r="44" spans="1:18" ht="21" x14ac:dyDescent="0.35">
      <c r="A44" s="72">
        <v>2</v>
      </c>
      <c r="B44" s="96" t="s">
        <v>52</v>
      </c>
      <c r="C44" s="72" t="s">
        <v>0</v>
      </c>
      <c r="D44" s="66">
        <v>142.6</v>
      </c>
      <c r="E44" s="61"/>
      <c r="F44" s="57">
        <f t="shared" ref="F44:F50" si="5">D44*E44</f>
        <v>0</v>
      </c>
      <c r="G44" s="41"/>
      <c r="H44" s="11"/>
      <c r="I44" s="11"/>
      <c r="J44" s="11"/>
      <c r="K44" s="11"/>
      <c r="L44" s="11"/>
      <c r="M44" s="11"/>
      <c r="N44" s="26"/>
      <c r="O44" s="26"/>
      <c r="P44" s="33"/>
      <c r="Q44" s="26"/>
      <c r="R44" s="33"/>
    </row>
    <row r="45" spans="1:18" ht="38.25" x14ac:dyDescent="0.35">
      <c r="A45" s="72">
        <v>3</v>
      </c>
      <c r="B45" s="97" t="s">
        <v>50</v>
      </c>
      <c r="C45" s="72" t="s">
        <v>0</v>
      </c>
      <c r="D45" s="66">
        <v>142.6</v>
      </c>
      <c r="E45" s="61"/>
      <c r="F45" s="57">
        <f t="shared" si="5"/>
        <v>0</v>
      </c>
      <c r="G45" s="41"/>
      <c r="H45" s="11"/>
      <c r="I45" s="11"/>
      <c r="J45" s="11"/>
      <c r="K45" s="11"/>
      <c r="L45" s="11"/>
      <c r="M45" s="11"/>
      <c r="N45" s="26"/>
      <c r="O45" s="26"/>
      <c r="P45" s="33"/>
      <c r="Q45" s="26"/>
      <c r="R45" s="33"/>
    </row>
    <row r="46" spans="1:18" ht="21" x14ac:dyDescent="0.35">
      <c r="A46" s="72">
        <v>4</v>
      </c>
      <c r="B46" s="96" t="s">
        <v>53</v>
      </c>
      <c r="C46" s="72" t="s">
        <v>0</v>
      </c>
      <c r="D46" s="66">
        <v>142.6</v>
      </c>
      <c r="E46" s="61"/>
      <c r="F46" s="57">
        <f t="shared" si="5"/>
        <v>0</v>
      </c>
      <c r="G46" s="41"/>
      <c r="H46" s="11"/>
      <c r="I46" s="11"/>
      <c r="J46" s="11"/>
      <c r="K46" s="11"/>
      <c r="L46" s="11"/>
      <c r="M46" s="11"/>
      <c r="N46" s="26"/>
      <c r="O46" s="26"/>
      <c r="P46" s="33"/>
      <c r="Q46" s="26"/>
      <c r="R46" s="33"/>
    </row>
    <row r="47" spans="1:18" ht="21" x14ac:dyDescent="0.35">
      <c r="A47" s="72">
        <v>5</v>
      </c>
      <c r="B47" s="96" t="s">
        <v>57</v>
      </c>
      <c r="C47" s="72" t="s">
        <v>0</v>
      </c>
      <c r="D47" s="66">
        <v>142.6</v>
      </c>
      <c r="E47" s="61"/>
      <c r="F47" s="57">
        <f t="shared" si="5"/>
        <v>0</v>
      </c>
      <c r="G47" s="41"/>
      <c r="H47" s="11"/>
      <c r="I47" s="11"/>
      <c r="J47" s="11"/>
      <c r="K47" s="11"/>
      <c r="L47" s="11"/>
      <c r="M47" s="11"/>
      <c r="N47" s="26"/>
      <c r="O47" s="26"/>
      <c r="P47" s="33"/>
      <c r="Q47" s="26"/>
      <c r="R47" s="33"/>
    </row>
    <row r="48" spans="1:18" ht="38.25" x14ac:dyDescent="0.35">
      <c r="A48" s="72">
        <v>6</v>
      </c>
      <c r="B48" s="97" t="s">
        <v>50</v>
      </c>
      <c r="C48" s="72" t="s">
        <v>0</v>
      </c>
      <c r="D48" s="66">
        <v>142.6</v>
      </c>
      <c r="E48" s="61"/>
      <c r="F48" s="57">
        <f t="shared" si="5"/>
        <v>0</v>
      </c>
      <c r="G48" s="41"/>
      <c r="H48" s="11"/>
      <c r="I48" s="11"/>
      <c r="J48" s="11"/>
      <c r="K48" s="11"/>
      <c r="L48" s="11"/>
      <c r="M48" s="11"/>
      <c r="N48" s="26"/>
      <c r="O48" s="26"/>
      <c r="P48" s="33"/>
      <c r="Q48" s="26"/>
      <c r="R48" s="33"/>
    </row>
    <row r="49" spans="1:18" ht="38.25" x14ac:dyDescent="0.35">
      <c r="A49" s="72">
        <v>7</v>
      </c>
      <c r="B49" s="97" t="s">
        <v>54</v>
      </c>
      <c r="C49" s="72" t="s">
        <v>0</v>
      </c>
      <c r="D49" s="66">
        <v>142.6</v>
      </c>
      <c r="E49" s="61"/>
      <c r="F49" s="57">
        <f t="shared" si="5"/>
        <v>0</v>
      </c>
      <c r="G49" s="41"/>
      <c r="H49" s="11"/>
      <c r="I49" s="11"/>
      <c r="J49" s="11"/>
      <c r="K49" s="11"/>
      <c r="L49" s="11"/>
      <c r="M49" s="11"/>
      <c r="N49" s="26"/>
      <c r="O49" s="26"/>
      <c r="P49" s="33"/>
      <c r="Q49" s="26"/>
      <c r="R49" s="33"/>
    </row>
    <row r="50" spans="1:18" ht="21" x14ac:dyDescent="0.35">
      <c r="A50" s="98">
        <v>8</v>
      </c>
      <c r="B50" s="96" t="s">
        <v>55</v>
      </c>
      <c r="C50" s="72" t="s">
        <v>0</v>
      </c>
      <c r="D50" s="66">
        <v>142.6</v>
      </c>
      <c r="E50" s="61"/>
      <c r="F50" s="57">
        <f t="shared" si="5"/>
        <v>0</v>
      </c>
      <c r="G50" s="41"/>
      <c r="H50" s="11"/>
      <c r="I50" s="11"/>
      <c r="J50" s="11"/>
      <c r="K50" s="11"/>
      <c r="L50" s="11"/>
      <c r="M50" s="11"/>
      <c r="N50" s="26"/>
      <c r="O50" s="26"/>
      <c r="P50" s="33"/>
      <c r="Q50" s="26"/>
      <c r="R50" s="33"/>
    </row>
    <row r="51" spans="1:18" ht="21" x14ac:dyDescent="0.35">
      <c r="A51" s="69"/>
      <c r="B51" s="73" t="s">
        <v>56</v>
      </c>
      <c r="C51" s="69"/>
      <c r="D51" s="70"/>
      <c r="E51" s="71"/>
      <c r="F51" s="53">
        <f>SUM(F52:F62)</f>
        <v>0</v>
      </c>
      <c r="G51" s="41"/>
      <c r="H51" s="11"/>
      <c r="I51" s="11"/>
      <c r="J51" s="11"/>
      <c r="K51" s="11"/>
      <c r="L51" s="11"/>
      <c r="M51" s="11"/>
      <c r="N51" s="26"/>
      <c r="O51" s="26"/>
      <c r="P51" s="33"/>
      <c r="Q51" s="26"/>
      <c r="R51" s="33"/>
    </row>
    <row r="52" spans="1:18" ht="21" x14ac:dyDescent="0.35">
      <c r="A52" s="72">
        <v>1</v>
      </c>
      <c r="B52" s="96" t="s">
        <v>58</v>
      </c>
      <c r="C52" s="72" t="s">
        <v>4</v>
      </c>
      <c r="D52" s="66">
        <v>71.599999999999994</v>
      </c>
      <c r="E52" s="61"/>
      <c r="F52" s="57">
        <f>D52*E52</f>
        <v>0</v>
      </c>
      <c r="G52" s="41"/>
      <c r="H52" s="11"/>
      <c r="I52" s="11"/>
      <c r="J52" s="11"/>
      <c r="K52" s="11"/>
      <c r="L52" s="11"/>
      <c r="M52" s="11"/>
      <c r="N52" s="26"/>
      <c r="O52" s="26"/>
      <c r="P52" s="33"/>
      <c r="Q52" s="26"/>
      <c r="R52" s="33"/>
    </row>
    <row r="53" spans="1:18" ht="21" x14ac:dyDescent="0.35">
      <c r="A53" s="72">
        <v>2</v>
      </c>
      <c r="B53" s="96" t="s">
        <v>59</v>
      </c>
      <c r="C53" s="72" t="s">
        <v>4</v>
      </c>
      <c r="D53" s="66">
        <v>71.599999999999994</v>
      </c>
      <c r="E53" s="61"/>
      <c r="F53" s="57">
        <f t="shared" ref="F53:F62" si="6">D53*E53</f>
        <v>0</v>
      </c>
      <c r="G53" s="41"/>
      <c r="H53" s="11"/>
      <c r="I53" s="11"/>
      <c r="J53" s="11"/>
      <c r="K53" s="11"/>
      <c r="L53" s="11"/>
      <c r="M53" s="11"/>
      <c r="N53" s="26"/>
      <c r="O53" s="26"/>
      <c r="P53" s="33"/>
      <c r="Q53" s="26"/>
      <c r="R53" s="33"/>
    </row>
    <row r="54" spans="1:18" ht="21" x14ac:dyDescent="0.35">
      <c r="A54" s="72">
        <v>3</v>
      </c>
      <c r="B54" s="99" t="s">
        <v>64</v>
      </c>
      <c r="C54" s="72" t="s">
        <v>4</v>
      </c>
      <c r="D54" s="66">
        <v>71.599999999999994</v>
      </c>
      <c r="E54" s="61"/>
      <c r="F54" s="57">
        <f t="shared" si="6"/>
        <v>0</v>
      </c>
      <c r="G54" s="41"/>
      <c r="H54" s="11"/>
      <c r="I54" s="11"/>
      <c r="J54" s="11"/>
      <c r="K54" s="11"/>
      <c r="L54" s="11"/>
      <c r="M54" s="11"/>
      <c r="N54" s="26"/>
      <c r="O54" s="26"/>
      <c r="P54" s="33"/>
      <c r="Q54" s="26"/>
      <c r="R54" s="33"/>
    </row>
    <row r="55" spans="1:18" ht="21" x14ac:dyDescent="0.35">
      <c r="A55" s="72">
        <v>4</v>
      </c>
      <c r="B55" s="96" t="s">
        <v>57</v>
      </c>
      <c r="C55" s="72" t="s">
        <v>4</v>
      </c>
      <c r="D55" s="66">
        <v>71.599999999999994</v>
      </c>
      <c r="E55" s="61"/>
      <c r="F55" s="57">
        <f t="shared" si="6"/>
        <v>0</v>
      </c>
      <c r="G55" s="41"/>
      <c r="H55" s="11"/>
      <c r="I55" s="11"/>
      <c r="J55" s="11"/>
      <c r="K55" s="11"/>
      <c r="L55" s="11"/>
      <c r="M55" s="11"/>
      <c r="N55" s="26"/>
      <c r="O55" s="26"/>
      <c r="P55" s="33"/>
      <c r="Q55" s="26"/>
      <c r="R55" s="33"/>
    </row>
    <row r="56" spans="1:18" ht="21" x14ac:dyDescent="0.35">
      <c r="A56" s="72">
        <v>5</v>
      </c>
      <c r="B56" s="96" t="s">
        <v>14</v>
      </c>
      <c r="C56" s="72" t="s">
        <v>4</v>
      </c>
      <c r="D56" s="66">
        <v>71.599999999999994</v>
      </c>
      <c r="E56" s="61"/>
      <c r="F56" s="57">
        <f t="shared" si="6"/>
        <v>0</v>
      </c>
      <c r="G56" s="41"/>
      <c r="H56" s="11"/>
      <c r="I56" s="11"/>
      <c r="J56" s="11"/>
      <c r="K56" s="11"/>
      <c r="L56" s="11"/>
      <c r="M56" s="11"/>
      <c r="N56" s="26"/>
      <c r="O56" s="26"/>
      <c r="P56" s="33"/>
      <c r="Q56" s="26"/>
      <c r="R56" s="33"/>
    </row>
    <row r="57" spans="1:18" ht="21" x14ac:dyDescent="0.35">
      <c r="A57" s="72">
        <v>6</v>
      </c>
      <c r="B57" s="100" t="s">
        <v>65</v>
      </c>
      <c r="C57" s="72" t="s">
        <v>4</v>
      </c>
      <c r="D57" s="66">
        <v>71.599999999999994</v>
      </c>
      <c r="E57" s="61"/>
      <c r="F57" s="57">
        <f t="shared" si="6"/>
        <v>0</v>
      </c>
      <c r="G57" s="41"/>
      <c r="H57" s="11"/>
      <c r="I57" s="11"/>
      <c r="J57" s="11"/>
      <c r="K57" s="11"/>
      <c r="L57" s="11"/>
      <c r="M57" s="11"/>
      <c r="N57" s="26"/>
      <c r="O57" s="26"/>
      <c r="P57" s="33"/>
      <c r="Q57" s="26"/>
      <c r="R57" s="33"/>
    </row>
    <row r="58" spans="1:18" ht="38.25" x14ac:dyDescent="0.35">
      <c r="A58" s="72">
        <v>7</v>
      </c>
      <c r="B58" s="97" t="s">
        <v>60</v>
      </c>
      <c r="C58" s="72" t="s">
        <v>4</v>
      </c>
      <c r="D58" s="66">
        <v>71.599999999999994</v>
      </c>
      <c r="E58" s="61"/>
      <c r="F58" s="57">
        <f t="shared" si="6"/>
        <v>0</v>
      </c>
      <c r="G58" s="41"/>
      <c r="H58" s="11"/>
      <c r="I58" s="11"/>
      <c r="J58" s="11"/>
      <c r="K58" s="11"/>
      <c r="L58" s="11"/>
      <c r="M58" s="11"/>
      <c r="N58" s="26"/>
      <c r="O58" s="26"/>
      <c r="P58" s="33"/>
      <c r="Q58" s="26"/>
      <c r="R58" s="33"/>
    </row>
    <row r="59" spans="1:18" ht="21" x14ac:dyDescent="0.35">
      <c r="A59" s="72">
        <v>8</v>
      </c>
      <c r="B59" s="96" t="s">
        <v>61</v>
      </c>
      <c r="C59" s="72" t="s">
        <v>4</v>
      </c>
      <c r="D59" s="66">
        <v>71.599999999999994</v>
      </c>
      <c r="E59" s="61"/>
      <c r="F59" s="57">
        <f t="shared" si="6"/>
        <v>0</v>
      </c>
      <c r="G59" s="41"/>
      <c r="H59" s="11"/>
      <c r="I59" s="11"/>
      <c r="J59" s="11"/>
      <c r="K59" s="11"/>
      <c r="L59" s="11"/>
      <c r="M59" s="11"/>
      <c r="N59" s="26"/>
      <c r="O59" s="26"/>
      <c r="P59" s="33"/>
      <c r="Q59" s="26"/>
      <c r="R59" s="33"/>
    </row>
    <row r="60" spans="1:18" ht="21" x14ac:dyDescent="0.35">
      <c r="A60" s="72">
        <v>9</v>
      </c>
      <c r="B60" s="96" t="s">
        <v>62</v>
      </c>
      <c r="C60" s="72" t="s">
        <v>4</v>
      </c>
      <c r="D60" s="66">
        <v>71.599999999999994</v>
      </c>
      <c r="E60" s="61"/>
      <c r="F60" s="57">
        <f t="shared" si="6"/>
        <v>0</v>
      </c>
      <c r="G60" s="41"/>
      <c r="H60" s="11"/>
      <c r="I60" s="11"/>
      <c r="J60" s="11"/>
      <c r="K60" s="11"/>
      <c r="L60" s="11"/>
      <c r="M60" s="11"/>
      <c r="N60" s="26"/>
      <c r="O60" s="26"/>
      <c r="P60" s="33"/>
      <c r="Q60" s="26"/>
      <c r="R60" s="33"/>
    </row>
    <row r="61" spans="1:18" ht="38.25" x14ac:dyDescent="0.35">
      <c r="A61" s="72">
        <v>10</v>
      </c>
      <c r="B61" s="97" t="s">
        <v>63</v>
      </c>
      <c r="C61" s="72" t="s">
        <v>0</v>
      </c>
      <c r="D61" s="66">
        <v>7.4</v>
      </c>
      <c r="E61" s="61"/>
      <c r="F61" s="57">
        <f t="shared" si="6"/>
        <v>0</v>
      </c>
      <c r="G61" s="41"/>
      <c r="H61" s="11"/>
      <c r="I61" s="11"/>
      <c r="J61" s="11"/>
      <c r="K61" s="11"/>
      <c r="L61" s="11"/>
      <c r="M61" s="11"/>
      <c r="N61" s="26"/>
      <c r="O61" s="26"/>
      <c r="P61" s="33"/>
      <c r="Q61" s="26"/>
      <c r="R61" s="33"/>
    </row>
    <row r="62" spans="1:18" ht="21" x14ac:dyDescent="0.35">
      <c r="A62" s="72">
        <v>11</v>
      </c>
      <c r="B62" s="99" t="s">
        <v>32</v>
      </c>
      <c r="C62" s="72" t="s">
        <v>0</v>
      </c>
      <c r="D62" s="66">
        <v>7.4</v>
      </c>
      <c r="E62" s="61"/>
      <c r="F62" s="57">
        <f t="shared" si="6"/>
        <v>0</v>
      </c>
      <c r="G62" s="41"/>
      <c r="H62" s="11"/>
      <c r="I62" s="11"/>
      <c r="J62" s="11"/>
      <c r="K62" s="11"/>
      <c r="L62" s="11"/>
      <c r="M62" s="11"/>
      <c r="N62" s="26"/>
      <c r="O62" s="26"/>
      <c r="P62" s="33"/>
      <c r="Q62" s="26"/>
      <c r="R62" s="33"/>
    </row>
    <row r="63" spans="1:18" ht="21" x14ac:dyDescent="0.35">
      <c r="A63" s="69"/>
      <c r="B63" s="76" t="s">
        <v>44</v>
      </c>
      <c r="C63" s="69"/>
      <c r="D63" s="70"/>
      <c r="E63" s="71"/>
      <c r="F63" s="53">
        <f>SUM(F64:F69)</f>
        <v>0</v>
      </c>
      <c r="G63" s="41"/>
      <c r="H63" s="10"/>
      <c r="I63" s="10"/>
      <c r="J63" s="10"/>
      <c r="K63" s="10"/>
      <c r="L63" s="10"/>
      <c r="M63" s="10"/>
      <c r="N63" s="26"/>
      <c r="O63" s="26"/>
      <c r="P63" s="32"/>
      <c r="Q63" s="31"/>
      <c r="R63" s="32"/>
    </row>
    <row r="64" spans="1:18" ht="37.5" x14ac:dyDescent="0.35">
      <c r="A64" s="43">
        <v>1</v>
      </c>
      <c r="B64" s="68" t="s">
        <v>24</v>
      </c>
      <c r="C64" s="43" t="s">
        <v>0</v>
      </c>
      <c r="D64" s="66">
        <f>48.77+41.55*2</f>
        <v>131.87</v>
      </c>
      <c r="E64" s="59"/>
      <c r="F64" s="57">
        <f>E64*D64</f>
        <v>0</v>
      </c>
      <c r="G64" s="41"/>
      <c r="H64" s="11"/>
      <c r="I64" s="11"/>
      <c r="J64" s="11"/>
      <c r="K64" s="11"/>
      <c r="L64" s="11"/>
      <c r="M64" s="11"/>
      <c r="N64" s="26"/>
      <c r="O64" s="26"/>
      <c r="P64" s="11"/>
      <c r="Q64" s="35"/>
      <c r="R64" s="11"/>
    </row>
    <row r="65" spans="1:18" ht="21" x14ac:dyDescent="0.35">
      <c r="A65" s="43">
        <v>2</v>
      </c>
      <c r="B65" s="42" t="s">
        <v>7</v>
      </c>
      <c r="C65" s="43" t="s">
        <v>0</v>
      </c>
      <c r="D65" s="66">
        <f t="shared" ref="D65:D67" si="7">48.77+41.55*2</f>
        <v>131.87</v>
      </c>
      <c r="E65" s="59"/>
      <c r="F65" s="57">
        <f t="shared" ref="F65:F69" si="8">E65*D65</f>
        <v>0</v>
      </c>
      <c r="G65" s="41"/>
      <c r="H65" s="11"/>
      <c r="I65" s="11"/>
      <c r="J65" s="11"/>
      <c r="K65" s="11"/>
      <c r="L65" s="11"/>
      <c r="M65" s="11"/>
      <c r="N65" s="26"/>
      <c r="O65" s="26"/>
      <c r="P65" s="33"/>
      <c r="Q65" s="26"/>
      <c r="R65" s="33"/>
    </row>
    <row r="66" spans="1:18" ht="21" x14ac:dyDescent="0.35">
      <c r="A66" s="43">
        <v>3</v>
      </c>
      <c r="B66" s="68" t="s">
        <v>25</v>
      </c>
      <c r="C66" s="43" t="s">
        <v>0</v>
      </c>
      <c r="D66" s="66">
        <f t="shared" si="7"/>
        <v>131.87</v>
      </c>
      <c r="E66" s="59"/>
      <c r="F66" s="57">
        <f>E66*D66</f>
        <v>0</v>
      </c>
      <c r="G66" s="41"/>
      <c r="H66" s="11"/>
      <c r="I66" s="11"/>
      <c r="J66" s="11"/>
      <c r="K66" s="11"/>
      <c r="L66" s="11"/>
      <c r="M66" s="11"/>
      <c r="N66" s="26"/>
      <c r="O66" s="26"/>
      <c r="P66" s="33"/>
      <c r="Q66" s="26"/>
      <c r="R66" s="34"/>
    </row>
    <row r="67" spans="1:18" ht="21" x14ac:dyDescent="0.35">
      <c r="A67" s="43">
        <v>4</v>
      </c>
      <c r="B67" s="68" t="s">
        <v>26</v>
      </c>
      <c r="C67" s="43" t="s">
        <v>0</v>
      </c>
      <c r="D67" s="66">
        <f t="shared" si="7"/>
        <v>131.87</v>
      </c>
      <c r="E67" s="59"/>
      <c r="F67" s="57">
        <f t="shared" si="8"/>
        <v>0</v>
      </c>
      <c r="G67" s="41"/>
      <c r="H67" s="11"/>
      <c r="I67" s="11"/>
      <c r="J67" s="11"/>
      <c r="K67" s="11"/>
      <c r="L67" s="11"/>
      <c r="M67" s="11"/>
      <c r="N67" s="26"/>
      <c r="O67" s="26"/>
      <c r="P67" s="33"/>
      <c r="Q67" s="26"/>
      <c r="R67" s="34"/>
    </row>
    <row r="68" spans="1:18" ht="21" x14ac:dyDescent="0.35">
      <c r="A68" s="43">
        <v>5</v>
      </c>
      <c r="B68" s="42" t="s">
        <v>14</v>
      </c>
      <c r="C68" s="43" t="s">
        <v>4</v>
      </c>
      <c r="D68" s="66">
        <f>29.36+26.52*2</f>
        <v>82.4</v>
      </c>
      <c r="E68" s="59"/>
      <c r="F68" s="57">
        <f t="shared" si="8"/>
        <v>0</v>
      </c>
      <c r="G68" s="41"/>
      <c r="H68" s="11"/>
      <c r="I68" s="11"/>
      <c r="J68" s="11"/>
      <c r="K68" s="11"/>
      <c r="L68" s="11"/>
      <c r="M68" s="11"/>
      <c r="N68" s="26"/>
      <c r="O68" s="26"/>
      <c r="P68" s="33"/>
      <c r="Q68" s="26"/>
      <c r="R68" s="33"/>
    </row>
    <row r="69" spans="1:18" ht="21" x14ac:dyDescent="0.35">
      <c r="A69" s="43">
        <v>6</v>
      </c>
      <c r="B69" s="42" t="s">
        <v>20</v>
      </c>
      <c r="C69" s="43" t="s">
        <v>4</v>
      </c>
      <c r="D69" s="66">
        <f>29.36+26.52*2</f>
        <v>82.4</v>
      </c>
      <c r="E69" s="59"/>
      <c r="F69" s="57">
        <f t="shared" si="8"/>
        <v>0</v>
      </c>
      <c r="G69" s="41"/>
      <c r="H69" s="11"/>
      <c r="I69" s="11"/>
      <c r="J69" s="11"/>
      <c r="K69" s="11"/>
      <c r="L69" s="11"/>
      <c r="M69" s="11"/>
      <c r="N69" s="26"/>
      <c r="O69" s="26"/>
      <c r="P69" s="33"/>
      <c r="Q69" s="26"/>
      <c r="R69" s="33"/>
    </row>
    <row r="70" spans="1:18" ht="21" x14ac:dyDescent="0.35">
      <c r="A70" s="69"/>
      <c r="B70" s="49" t="s">
        <v>27</v>
      </c>
      <c r="C70" s="69"/>
      <c r="D70" s="70"/>
      <c r="E70" s="71"/>
      <c r="F70" s="53">
        <f>SUM(F71:F76)</f>
        <v>0</v>
      </c>
      <c r="G70" s="41"/>
      <c r="H70" s="10"/>
      <c r="I70" s="10"/>
      <c r="J70" s="10"/>
      <c r="K70" s="10"/>
      <c r="L70" s="10"/>
      <c r="M70" s="10"/>
      <c r="N70" s="26"/>
      <c r="O70" s="26"/>
      <c r="P70" s="32"/>
      <c r="Q70" s="31"/>
      <c r="R70" s="32"/>
    </row>
    <row r="71" spans="1:18" ht="21" x14ac:dyDescent="0.35">
      <c r="A71" s="43">
        <v>1</v>
      </c>
      <c r="B71" s="68" t="s">
        <v>28</v>
      </c>
      <c r="C71" s="43" t="s">
        <v>3</v>
      </c>
      <c r="D71" s="66">
        <f>67.1+77.84*2</f>
        <v>222.78</v>
      </c>
      <c r="E71" s="59"/>
      <c r="F71" s="57">
        <f>E71*D71</f>
        <v>0</v>
      </c>
      <c r="G71" s="41"/>
      <c r="H71" s="11"/>
      <c r="I71" s="11"/>
      <c r="J71" s="11"/>
      <c r="K71" s="11"/>
      <c r="L71" s="11"/>
      <c r="M71" s="11"/>
      <c r="N71" s="26"/>
      <c r="O71" s="26"/>
      <c r="P71" s="33"/>
      <c r="Q71" s="26"/>
      <c r="R71" s="34"/>
    </row>
    <row r="72" spans="1:18" ht="21" x14ac:dyDescent="0.35">
      <c r="A72" s="43">
        <v>2</v>
      </c>
      <c r="B72" s="42" t="s">
        <v>29</v>
      </c>
      <c r="C72" s="43" t="s">
        <v>3</v>
      </c>
      <c r="D72" s="66">
        <f t="shared" ref="D72:D76" si="9">67.1+77.84*2</f>
        <v>222.78</v>
      </c>
      <c r="E72" s="59"/>
      <c r="F72" s="57">
        <f t="shared" ref="F72:F76" si="10">E72*D72</f>
        <v>0</v>
      </c>
      <c r="G72" s="41"/>
      <c r="H72" s="11"/>
      <c r="I72" s="11"/>
      <c r="J72" s="11"/>
      <c r="K72" s="11"/>
      <c r="L72" s="11"/>
      <c r="M72" s="11"/>
      <c r="N72" s="26"/>
      <c r="O72" s="26"/>
      <c r="P72" s="33"/>
      <c r="Q72" s="26"/>
      <c r="R72" s="34"/>
    </row>
    <row r="73" spans="1:18" ht="21" x14ac:dyDescent="0.35">
      <c r="A73" s="43">
        <v>3</v>
      </c>
      <c r="B73" s="65" t="s">
        <v>14</v>
      </c>
      <c r="C73" s="43" t="s">
        <v>3</v>
      </c>
      <c r="D73" s="66">
        <f t="shared" si="9"/>
        <v>222.78</v>
      </c>
      <c r="E73" s="59"/>
      <c r="F73" s="57">
        <f t="shared" si="10"/>
        <v>0</v>
      </c>
      <c r="G73" s="41"/>
      <c r="H73" s="11"/>
      <c r="I73" s="11"/>
      <c r="J73" s="11"/>
      <c r="K73" s="11"/>
      <c r="L73" s="11"/>
      <c r="M73" s="11"/>
      <c r="N73" s="26"/>
      <c r="O73" s="26"/>
      <c r="P73" s="33"/>
      <c r="Q73" s="26"/>
      <c r="R73" s="33"/>
    </row>
    <row r="74" spans="1:18" ht="37.5" x14ac:dyDescent="0.35">
      <c r="A74" s="43">
        <v>4</v>
      </c>
      <c r="B74" s="63" t="s">
        <v>17</v>
      </c>
      <c r="C74" s="43" t="s">
        <v>3</v>
      </c>
      <c r="D74" s="66">
        <f t="shared" si="9"/>
        <v>222.78</v>
      </c>
      <c r="E74" s="61"/>
      <c r="F74" s="57">
        <f t="shared" si="10"/>
        <v>0</v>
      </c>
      <c r="G74" s="41"/>
      <c r="H74" s="11"/>
      <c r="I74" s="11"/>
      <c r="J74" s="11"/>
      <c r="K74" s="11"/>
      <c r="L74" s="11"/>
      <c r="M74" s="11"/>
      <c r="N74" s="26"/>
      <c r="O74" s="26"/>
      <c r="P74" s="33"/>
      <c r="Q74" s="26"/>
      <c r="R74" s="33"/>
    </row>
    <row r="75" spans="1:18" ht="21" x14ac:dyDescent="0.35">
      <c r="A75" s="43">
        <v>5</v>
      </c>
      <c r="B75" s="42" t="s">
        <v>18</v>
      </c>
      <c r="C75" s="43" t="s">
        <v>3</v>
      </c>
      <c r="D75" s="66">
        <f t="shared" si="9"/>
        <v>222.78</v>
      </c>
      <c r="E75" s="61"/>
      <c r="F75" s="57">
        <f t="shared" si="10"/>
        <v>0</v>
      </c>
      <c r="G75" s="41"/>
      <c r="H75" s="11"/>
      <c r="I75" s="11"/>
      <c r="J75" s="11"/>
      <c r="K75" s="11"/>
      <c r="L75" s="11"/>
      <c r="M75" s="11"/>
      <c r="N75" s="26"/>
      <c r="O75" s="26"/>
      <c r="P75" s="33"/>
      <c r="Q75" s="26"/>
      <c r="R75" s="33"/>
    </row>
    <row r="76" spans="1:18" ht="21" x14ac:dyDescent="0.35">
      <c r="A76" s="43">
        <v>6</v>
      </c>
      <c r="B76" s="42" t="s">
        <v>30</v>
      </c>
      <c r="C76" s="43" t="s">
        <v>3</v>
      </c>
      <c r="D76" s="66">
        <f t="shared" si="9"/>
        <v>222.78</v>
      </c>
      <c r="E76" s="59"/>
      <c r="F76" s="57">
        <f t="shared" si="10"/>
        <v>0</v>
      </c>
      <c r="G76" s="41"/>
      <c r="H76" s="11"/>
      <c r="I76" s="11"/>
      <c r="J76" s="11"/>
      <c r="K76" s="11"/>
      <c r="L76" s="11"/>
      <c r="M76" s="11"/>
      <c r="N76" s="26"/>
      <c r="O76" s="26"/>
      <c r="P76" s="33"/>
      <c r="Q76" s="26"/>
      <c r="R76" s="33"/>
    </row>
    <row r="77" spans="1:18" ht="21" x14ac:dyDescent="0.35">
      <c r="A77" s="69"/>
      <c r="B77" s="73" t="s">
        <v>6</v>
      </c>
      <c r="C77" s="69"/>
      <c r="D77" s="70"/>
      <c r="E77" s="71"/>
      <c r="F77" s="53">
        <f>SUM(F78:F79)</f>
        <v>0</v>
      </c>
      <c r="G77" s="41"/>
      <c r="H77" s="10"/>
      <c r="I77" s="10"/>
      <c r="J77" s="10"/>
      <c r="K77" s="10"/>
      <c r="L77" s="10"/>
      <c r="M77" s="10"/>
      <c r="N77" s="26"/>
      <c r="O77" s="26"/>
      <c r="P77" s="32"/>
      <c r="Q77" s="31"/>
      <c r="R77" s="32"/>
    </row>
    <row r="78" spans="1:18" ht="38.25" x14ac:dyDescent="0.35">
      <c r="A78" s="43">
        <v>1</v>
      </c>
      <c r="B78" s="94" t="s">
        <v>31</v>
      </c>
      <c r="C78" s="43" t="s">
        <v>0</v>
      </c>
      <c r="D78" s="66">
        <f>52+69.6*2</f>
        <v>191.2</v>
      </c>
      <c r="E78" s="61"/>
      <c r="F78" s="57">
        <f>E78*D78</f>
        <v>0</v>
      </c>
      <c r="G78" s="41"/>
      <c r="H78" s="11"/>
      <c r="I78" s="37"/>
      <c r="J78" s="11"/>
      <c r="K78" s="11"/>
      <c r="L78" s="11"/>
      <c r="M78" s="11"/>
      <c r="N78" s="26"/>
      <c r="O78" s="26"/>
      <c r="P78" s="11"/>
      <c r="Q78" s="26"/>
      <c r="R78" s="11"/>
    </row>
    <row r="79" spans="1:18" ht="21" x14ac:dyDescent="0.35">
      <c r="A79" s="43">
        <v>2</v>
      </c>
      <c r="B79" s="42" t="s">
        <v>32</v>
      </c>
      <c r="C79" s="43" t="s">
        <v>0</v>
      </c>
      <c r="D79" s="66">
        <f>52+69.6*2</f>
        <v>191.2</v>
      </c>
      <c r="E79" s="61"/>
      <c r="F79" s="57">
        <f>E79*D79</f>
        <v>0</v>
      </c>
      <c r="G79" s="41"/>
      <c r="H79" s="11"/>
      <c r="I79" s="37"/>
      <c r="J79" s="11"/>
      <c r="K79" s="11"/>
      <c r="L79" s="11"/>
      <c r="M79" s="11"/>
      <c r="N79" s="26"/>
      <c r="O79" s="26"/>
      <c r="P79" s="11"/>
      <c r="Q79" s="26"/>
      <c r="R79" s="11"/>
    </row>
    <row r="80" spans="1:18" ht="21" x14ac:dyDescent="0.35">
      <c r="A80" s="77"/>
      <c r="B80" s="78" t="s">
        <v>42</v>
      </c>
      <c r="C80" s="77" t="s">
        <v>66</v>
      </c>
      <c r="D80" s="79"/>
      <c r="E80" s="80"/>
      <c r="F80" s="81">
        <f>SUM(F81:F82)</f>
        <v>0</v>
      </c>
      <c r="G80" s="41"/>
      <c r="H80" s="10"/>
      <c r="I80" s="10"/>
      <c r="J80" s="10"/>
      <c r="K80" s="10"/>
      <c r="L80" s="10"/>
      <c r="M80" s="10"/>
      <c r="N80" s="26"/>
      <c r="O80" s="26"/>
      <c r="P80" s="32"/>
      <c r="Q80" s="31"/>
      <c r="R80" s="32"/>
    </row>
    <row r="81" spans="1:18" ht="38.25" x14ac:dyDescent="0.35">
      <c r="A81" s="43">
        <v>1</v>
      </c>
      <c r="B81" s="94" t="s">
        <v>33</v>
      </c>
      <c r="C81" s="43" t="s">
        <v>0</v>
      </c>
      <c r="D81" s="64">
        <f>(11.2+26.15*2)*1.52</f>
        <v>96.52</v>
      </c>
      <c r="E81" s="82"/>
      <c r="F81" s="57">
        <f>E81*D81</f>
        <v>0</v>
      </c>
      <c r="G81" s="41"/>
      <c r="H81" s="11"/>
      <c r="I81" s="37"/>
      <c r="J81" s="11"/>
      <c r="K81" s="11"/>
      <c r="L81" s="11"/>
      <c r="M81" s="11"/>
      <c r="N81" s="26"/>
      <c r="O81" s="26"/>
      <c r="P81" s="11"/>
      <c r="Q81" s="26"/>
      <c r="R81" s="11"/>
    </row>
    <row r="82" spans="1:18" ht="21.75" thickBot="1" x14ac:dyDescent="0.4">
      <c r="A82" s="43">
        <v>2</v>
      </c>
      <c r="B82" s="42" t="s">
        <v>34</v>
      </c>
      <c r="C82" s="43" t="s">
        <v>0</v>
      </c>
      <c r="D82" s="64">
        <f>(11.2+26.15*2)*1.52</f>
        <v>96.52</v>
      </c>
      <c r="E82" s="101"/>
      <c r="F82" s="102">
        <f>E82*D82</f>
        <v>0</v>
      </c>
      <c r="G82" s="41"/>
      <c r="H82" s="11"/>
      <c r="I82" s="37"/>
      <c r="J82" s="11"/>
      <c r="K82" s="11"/>
      <c r="L82" s="11"/>
      <c r="M82" s="11"/>
      <c r="N82" s="26"/>
      <c r="O82" s="26"/>
      <c r="P82" s="11"/>
      <c r="Q82" s="26"/>
      <c r="R82" s="38"/>
    </row>
    <row r="83" spans="1:18" ht="21.75" thickBot="1" x14ac:dyDescent="0.4">
      <c r="A83" s="83"/>
      <c r="B83" s="84"/>
      <c r="C83" s="83"/>
      <c r="D83" s="85"/>
      <c r="E83" s="86"/>
      <c r="F83" s="86"/>
      <c r="G83" s="87"/>
      <c r="H83" s="11"/>
      <c r="I83" s="11"/>
      <c r="J83" s="11"/>
      <c r="K83" s="11"/>
      <c r="L83" s="11"/>
      <c r="M83" s="11"/>
      <c r="N83" s="26"/>
      <c r="O83" s="26"/>
      <c r="P83" s="26"/>
      <c r="Q83" s="26"/>
      <c r="R83" s="26"/>
    </row>
    <row r="84" spans="1:18" ht="48" customHeight="1" thickBot="1" x14ac:dyDescent="0.4">
      <c r="A84" s="111" t="s">
        <v>48</v>
      </c>
      <c r="B84" s="111"/>
      <c r="C84" s="88"/>
      <c r="D84" s="85"/>
      <c r="E84" s="86"/>
      <c r="F84" s="103">
        <f>F8+F29+F35+F39+F42+F51+F63+F70+F77+F80</f>
        <v>0</v>
      </c>
      <c r="G84" s="89"/>
      <c r="H84" s="13"/>
      <c r="I84" s="13"/>
      <c r="J84" s="13"/>
      <c r="K84" s="13"/>
      <c r="L84" s="13"/>
      <c r="M84" s="13"/>
      <c r="N84" s="26"/>
      <c r="O84" s="26"/>
      <c r="P84" s="13"/>
      <c r="Q84" s="26"/>
      <c r="R84" s="13"/>
    </row>
    <row r="85" spans="1:18" ht="21.75" thickBot="1" x14ac:dyDescent="0.4">
      <c r="A85" s="83"/>
      <c r="B85" s="84"/>
      <c r="C85" s="83"/>
      <c r="D85" s="85"/>
      <c r="E85" s="86"/>
      <c r="F85" s="86"/>
      <c r="G85" s="87"/>
      <c r="H85" s="11"/>
      <c r="I85" s="11"/>
      <c r="J85" s="11"/>
      <c r="K85" s="11"/>
      <c r="L85" s="11"/>
      <c r="M85" s="11"/>
      <c r="N85" s="26"/>
      <c r="O85" s="26"/>
      <c r="P85" s="26"/>
      <c r="Q85" s="26"/>
      <c r="R85" s="26"/>
    </row>
    <row r="86" spans="1:18" ht="21.75" thickBot="1" x14ac:dyDescent="0.4">
      <c r="A86" s="83"/>
      <c r="B86" s="110" t="s">
        <v>45</v>
      </c>
      <c r="C86" s="90"/>
      <c r="D86" s="91"/>
      <c r="E86" s="91"/>
      <c r="F86" s="104">
        <f>F84/1864.8</f>
        <v>0</v>
      </c>
      <c r="G86" s="92"/>
      <c r="H86" s="16"/>
      <c r="I86" s="16"/>
      <c r="J86" s="15"/>
      <c r="K86" s="16"/>
      <c r="L86" s="16"/>
      <c r="M86" s="17"/>
      <c r="N86" s="26"/>
      <c r="O86" s="26"/>
      <c r="P86" s="32"/>
      <c r="Q86" s="26"/>
      <c r="R86" s="32"/>
    </row>
    <row r="87" spans="1:18" ht="21" x14ac:dyDescent="0.35">
      <c r="A87" s="83"/>
      <c r="B87" s="110"/>
      <c r="C87" s="90"/>
      <c r="D87" s="91"/>
      <c r="E87" s="91"/>
      <c r="F87" s="92"/>
      <c r="G87" s="92"/>
      <c r="H87" s="16"/>
      <c r="I87" s="16"/>
      <c r="J87" s="16"/>
      <c r="K87" s="16"/>
      <c r="L87" s="16"/>
      <c r="M87" s="16"/>
      <c r="N87" s="26"/>
      <c r="O87" s="26"/>
      <c r="P87" s="26"/>
      <c r="Q87" s="26"/>
      <c r="R87" s="26"/>
    </row>
    <row r="88" spans="1:18" ht="30.75" customHeight="1" x14ac:dyDescent="0.35">
      <c r="A88" s="114"/>
      <c r="B88" s="114"/>
      <c r="C88" s="115"/>
      <c r="D88" s="115"/>
      <c r="E88" s="116"/>
      <c r="F88" s="116"/>
      <c r="G88" s="117"/>
      <c r="H88" s="24"/>
      <c r="I88" s="19"/>
      <c r="J88" s="19"/>
      <c r="K88" s="25"/>
      <c r="L88" s="19"/>
      <c r="M88" s="19"/>
      <c r="N88" s="1"/>
      <c r="O88" s="1"/>
      <c r="P88" s="22"/>
      <c r="Q88" s="12"/>
      <c r="R88" s="22"/>
    </row>
    <row r="89" spans="1:18" ht="34.5" customHeight="1" x14ac:dyDescent="0.35">
      <c r="A89" s="93"/>
      <c r="B89" s="118"/>
      <c r="C89" s="115"/>
      <c r="D89" s="115"/>
      <c r="E89" s="119"/>
      <c r="F89" s="119"/>
      <c r="G89" s="120"/>
      <c r="H89" s="24"/>
      <c r="I89" s="19"/>
      <c r="J89" s="19"/>
      <c r="K89" s="25"/>
      <c r="L89" s="39"/>
      <c r="M89" s="39"/>
      <c r="N89" s="1"/>
      <c r="O89" s="1"/>
      <c r="P89" s="23"/>
      <c r="Q89" s="12"/>
      <c r="R89" s="23"/>
    </row>
    <row r="90" spans="1:18" ht="28.5" customHeight="1" x14ac:dyDescent="0.35">
      <c r="A90" s="121"/>
      <c r="B90" s="122"/>
      <c r="C90" s="123"/>
      <c r="D90" s="123"/>
      <c r="E90" s="124"/>
      <c r="F90" s="124"/>
      <c r="G90" s="123"/>
      <c r="H90" s="18"/>
      <c r="I90" s="18"/>
      <c r="J90" s="18"/>
      <c r="K90" s="18"/>
      <c r="L90" s="18"/>
      <c r="M90" s="18"/>
      <c r="N90" s="1"/>
      <c r="O90" s="1"/>
      <c r="P90" s="1"/>
      <c r="Q90" s="1"/>
      <c r="R90" s="1"/>
    </row>
    <row r="91" spans="1:18" ht="16.5" customHeight="1" x14ac:dyDescent="0.35">
      <c r="A91" s="125"/>
      <c r="B91" s="125"/>
      <c r="C91" s="126"/>
      <c r="D91" s="127"/>
      <c r="E91" s="128"/>
      <c r="F91" s="128"/>
      <c r="G91" s="129"/>
      <c r="H91" s="18"/>
      <c r="I91" s="18"/>
      <c r="J91" s="18"/>
      <c r="K91" s="18"/>
      <c r="L91" s="18"/>
      <c r="M91" s="18"/>
      <c r="N91" s="1"/>
      <c r="O91" s="1"/>
      <c r="P91" s="1"/>
      <c r="Q91" s="1"/>
      <c r="R91" s="1"/>
    </row>
    <row r="92" spans="1:18" ht="21" x14ac:dyDescent="0.35">
      <c r="A92" s="129"/>
      <c r="B92" s="85"/>
      <c r="C92" s="85"/>
      <c r="D92" s="85"/>
      <c r="E92" s="85"/>
      <c r="F92" s="85"/>
      <c r="G92" s="8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30.75" customHeight="1" x14ac:dyDescent="0.35">
      <c r="A93" s="129"/>
      <c r="B93" s="85"/>
      <c r="C93" s="85"/>
      <c r="D93" s="85"/>
      <c r="E93" s="85"/>
      <c r="F93" s="85"/>
      <c r="G93" s="8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56.25" customHeight="1" x14ac:dyDescent="0.35">
      <c r="A94" s="130"/>
      <c r="B94" s="131"/>
      <c r="C94" s="131"/>
      <c r="D94" s="131"/>
      <c r="E94" s="131"/>
      <c r="F94" s="131"/>
      <c r="G94" s="13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30" customHeight="1" x14ac:dyDescent="0.35">
      <c r="A95" s="130"/>
      <c r="B95" s="132"/>
      <c r="C95" s="132"/>
      <c r="D95" s="132"/>
      <c r="E95" s="132"/>
      <c r="F95" s="132"/>
      <c r="G95" s="13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21" x14ac:dyDescent="0.35">
      <c r="A96" s="130"/>
      <c r="B96" s="133"/>
      <c r="C96" s="134"/>
      <c r="D96" s="134"/>
      <c r="E96" s="117"/>
      <c r="F96" s="117"/>
      <c r="G96" s="13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28.5" customHeight="1" x14ac:dyDescent="0.35">
      <c r="A97" s="115"/>
      <c r="B97" s="136"/>
      <c r="C97" s="136"/>
      <c r="D97" s="136"/>
      <c r="E97" s="137"/>
      <c r="F97" s="137"/>
      <c r="G97" s="13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27.75" customHeight="1" x14ac:dyDescent="0.35">
      <c r="A98" s="115"/>
      <c r="B98" s="136"/>
      <c r="C98" s="136"/>
      <c r="D98" s="136"/>
      <c r="E98" s="136"/>
      <c r="F98" s="136"/>
      <c r="G98" s="136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27" customHeight="1" x14ac:dyDescent="0.35">
      <c r="A99" s="115"/>
      <c r="B99" s="136"/>
      <c r="C99" s="136"/>
      <c r="D99" s="136"/>
      <c r="E99" s="136"/>
      <c r="F99" s="136"/>
      <c r="G99" s="136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33" customHeight="1" x14ac:dyDescent="0.35">
      <c r="A100" s="115"/>
      <c r="B100" s="136"/>
      <c r="C100" s="136"/>
      <c r="D100" s="136"/>
      <c r="E100" s="115"/>
      <c r="F100" s="115"/>
      <c r="G100" s="135"/>
      <c r="H100" s="20"/>
      <c r="I100" s="20"/>
      <c r="J100" s="20"/>
      <c r="K100" s="20"/>
      <c r="L100" s="20"/>
      <c r="M100" s="20"/>
      <c r="N100" s="20"/>
      <c r="O100" s="20"/>
      <c r="P100" s="1"/>
      <c r="Q100" s="1"/>
      <c r="R100" s="1"/>
    </row>
    <row r="101" spans="1:18" ht="41.25" customHeight="1" x14ac:dyDescent="0.35">
      <c r="A101" s="115"/>
      <c r="B101" s="138"/>
      <c r="C101" s="138"/>
      <c r="D101" s="138"/>
      <c r="E101" s="115"/>
      <c r="F101" s="115"/>
      <c r="G101" s="13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27.75" customHeight="1" x14ac:dyDescent="0.35">
      <c r="A102" s="115"/>
      <c r="B102" s="136"/>
      <c r="C102" s="136"/>
      <c r="D102" s="136"/>
      <c r="E102" s="115"/>
      <c r="F102" s="115"/>
      <c r="G102" s="13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26.25" customHeight="1" x14ac:dyDescent="0.35">
      <c r="A103" s="115"/>
      <c r="B103" s="136"/>
      <c r="C103" s="136"/>
      <c r="D103" s="136"/>
      <c r="E103" s="115"/>
      <c r="F103" s="115"/>
      <c r="G103" s="13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23.25" customHeight="1" x14ac:dyDescent="0.35">
      <c r="A104" s="21"/>
      <c r="E104" s="1"/>
      <c r="F104" s="1"/>
      <c r="G104" s="14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33.75" customHeight="1" x14ac:dyDescent="0.35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"/>
      <c r="M105" s="1"/>
      <c r="N105" s="1"/>
      <c r="O105" s="1"/>
      <c r="P105" s="1"/>
      <c r="Q105" s="1"/>
      <c r="R105" s="1"/>
    </row>
    <row r="106" spans="1:18" ht="32.25" customHeight="1" x14ac:dyDescent="0.35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"/>
      <c r="M106" s="1"/>
      <c r="N106" s="1"/>
      <c r="O106" s="1"/>
      <c r="P106" s="1"/>
      <c r="Q106" s="1"/>
      <c r="R106" s="1"/>
    </row>
    <row r="107" spans="1:18" ht="33" customHeight="1" x14ac:dyDescent="0.35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"/>
      <c r="M107" s="1"/>
      <c r="N107" s="1"/>
      <c r="O107" s="1"/>
      <c r="P107" s="1"/>
      <c r="Q107" s="1"/>
      <c r="R107" s="1"/>
    </row>
    <row r="108" spans="1:18" ht="2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2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29">
    <mergeCell ref="A5:A6"/>
    <mergeCell ref="B86:B87"/>
    <mergeCell ref="A84:B84"/>
    <mergeCell ref="A88:B88"/>
    <mergeCell ref="B5:B6"/>
    <mergeCell ref="A107:K107"/>
    <mergeCell ref="B97:D97"/>
    <mergeCell ref="B98:G98"/>
    <mergeCell ref="B99:G99"/>
    <mergeCell ref="B102:D102"/>
    <mergeCell ref="B100:D100"/>
    <mergeCell ref="B103:D103"/>
    <mergeCell ref="B101:D101"/>
    <mergeCell ref="A105:K105"/>
    <mergeCell ref="A106:K106"/>
    <mergeCell ref="P1:R1"/>
    <mergeCell ref="L5:M5"/>
    <mergeCell ref="I5:J5"/>
    <mergeCell ref="E5:F5"/>
    <mergeCell ref="B95:G95"/>
    <mergeCell ref="E91:F91"/>
    <mergeCell ref="E4:F4"/>
    <mergeCell ref="C4:D4"/>
    <mergeCell ref="C5:C6"/>
    <mergeCell ref="D5:D6"/>
    <mergeCell ref="E88:F88"/>
    <mergeCell ref="E89:F89"/>
    <mergeCell ref="E90:F90"/>
    <mergeCell ref="A1:F3"/>
  </mergeCells>
  <pageMargins left="0.39370078740157483" right="0" top="0.39370078740157483" bottom="0" header="0.31496062992125984" footer="0.31496062992125984"/>
  <pageSetup paperSize="9" scale="30" orientation="portrait" r:id="rId1"/>
  <headerFooter>
    <oddHeader>&amp;CТОВ "УКРДАХ"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дом_5.11-5.13</vt:lpstr>
      <vt:lpstr>'дом_5.11-5.13'!Область_печати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Ishmakova</dc:creator>
  <cp:lastModifiedBy>Пользователь Windows</cp:lastModifiedBy>
  <cp:lastPrinted>2018-02-22T10:13:25Z</cp:lastPrinted>
  <dcterms:created xsi:type="dcterms:W3CDTF">2014-08-29T14:41:05Z</dcterms:created>
  <dcterms:modified xsi:type="dcterms:W3CDTF">2018-09-12T07:50:07Z</dcterms:modified>
</cp:coreProperties>
</file>