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_OLD\Тарас\Строительство\Сметы\Серверна Білецького\"/>
    </mc:Choice>
  </mc:AlternateContent>
  <bookViews>
    <workbookView xWindow="0" yWindow="0" windowWidth="28800" windowHeight="12330"/>
  </bookViews>
  <sheets>
    <sheet name="№ 1" sheetId="4" r:id="rId1"/>
    <sheet name="№ 2" sheetId="6" r:id="rId2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4" l="1"/>
  <c r="M20" i="4"/>
  <c r="L21" i="6"/>
  <c r="L22" i="6"/>
  <c r="L23" i="6"/>
  <c r="L24" i="6"/>
  <c r="M18" i="4"/>
  <c r="M17" i="4"/>
  <c r="L13" i="6" l="1"/>
  <c r="L16" i="6"/>
  <c r="L20" i="6"/>
  <c r="L9" i="6"/>
  <c r="L10" i="6"/>
  <c r="L11" i="6"/>
  <c r="L12" i="6"/>
  <c r="L14" i="6"/>
  <c r="L15" i="6"/>
  <c r="L17" i="6"/>
  <c r="L18" i="6"/>
  <c r="L19" i="6"/>
  <c r="F18" i="6" l="1"/>
  <c r="F17" i="6"/>
  <c r="F16" i="6"/>
  <c r="F15" i="6"/>
  <c r="F14" i="6"/>
  <c r="F13" i="6"/>
  <c r="F12" i="6"/>
  <c r="F11" i="6"/>
  <c r="F10" i="6"/>
  <c r="F9" i="6"/>
  <c r="L8" i="6"/>
  <c r="F8" i="6"/>
  <c r="M11" i="4"/>
  <c r="M10" i="4"/>
  <c r="M14" i="4"/>
  <c r="M15" i="4"/>
  <c r="F25" i="6" l="1"/>
  <c r="L25" i="6"/>
  <c r="L26" i="6" s="1"/>
  <c r="L29" i="6" s="1"/>
  <c r="L28" i="6" l="1"/>
  <c r="G9" i="4" l="1"/>
  <c r="G11" i="4" l="1"/>
  <c r="G10" i="4"/>
  <c r="G8" i="4"/>
  <c r="M13" i="4"/>
  <c r="M12" i="4"/>
  <c r="M9" i="4"/>
  <c r="M8" i="4"/>
  <c r="M22" i="4" l="1"/>
  <c r="M23" i="4" s="1"/>
  <c r="M26" i="4" s="1"/>
  <c r="G22" i="4"/>
  <c r="G23" i="4" s="1"/>
  <c r="G25" i="4" s="1"/>
  <c r="G26" i="4" s="1"/>
  <c r="M27" i="4" l="1"/>
  <c r="M25" i="4"/>
  <c r="F26" i="6"/>
  <c r="F28" i="6" s="1"/>
  <c r="F29" i="6" s="1"/>
  <c r="L30" i="6" s="1"/>
</calcChain>
</file>

<file path=xl/sharedStrings.xml><?xml version="1.0" encoding="utf-8"?>
<sst xmlns="http://schemas.openxmlformats.org/spreadsheetml/2006/main" count="188" uniqueCount="79">
  <si>
    <t>№ п/п</t>
  </si>
  <si>
    <t>Найменування</t>
  </si>
  <si>
    <t>Од.вим</t>
  </si>
  <si>
    <t>Кільк.</t>
  </si>
  <si>
    <t>Ціна, грн.</t>
  </si>
  <si>
    <t>Сума, грн.</t>
  </si>
  <si>
    <t>Всього по роботам, грн. без ПДВ</t>
  </si>
  <si>
    <t>ПДВ - 20%:</t>
  </si>
  <si>
    <t>Всього по роботам з урахуванням ПДВ, грн.:</t>
  </si>
  <si>
    <t>2</t>
  </si>
  <si>
    <t>3</t>
  </si>
  <si>
    <t>1</t>
  </si>
  <si>
    <t xml:space="preserve"> </t>
  </si>
  <si>
    <t>Матеріали</t>
  </si>
  <si>
    <t>Будівельні роботи</t>
  </si>
  <si>
    <t>Всього по матеріалам, грн. без ПДВ</t>
  </si>
  <si>
    <t>Всього по матеріалам з урахуванням ПДВ, грн.:</t>
  </si>
  <si>
    <t>Всього грн., без ПДВ:</t>
  </si>
  <si>
    <t>Всього:</t>
  </si>
  <si>
    <t>шт</t>
  </si>
  <si>
    <t>Перелік робіт та матеріалів</t>
  </si>
  <si>
    <r>
      <t>Виконавець :</t>
    </r>
    <r>
      <rPr>
        <sz val="12"/>
        <color indexed="8"/>
        <rFont val="Arial"/>
        <family val="2"/>
        <charset val="204"/>
      </rPr>
      <t xml:space="preserve">                                                                   </t>
    </r>
    <r>
      <rPr>
        <b/>
        <sz val="12"/>
        <color indexed="8"/>
        <rFont val="Arial"/>
        <family val="2"/>
        <charset val="204"/>
      </rPr>
      <t xml:space="preserve"> </t>
    </r>
  </si>
  <si>
    <t>Замовник:</t>
  </si>
  <si>
    <t xml:space="preserve"> ТОВ «ОРІМІ УКРАЇНА»</t>
  </si>
  <si>
    <t>Загальновиробничі  та накладні  витрати без ПДВ</t>
  </si>
  <si>
    <t>4</t>
  </si>
  <si>
    <t>5</t>
  </si>
  <si>
    <t>м2</t>
  </si>
  <si>
    <t>м.пог.</t>
  </si>
  <si>
    <t>6</t>
  </si>
  <si>
    <t>Доставка</t>
  </si>
  <si>
    <t>шт.</t>
  </si>
  <si>
    <t>Монтаж стелі із гіпсокартону з ватою зверху</t>
  </si>
  <si>
    <t>Підготовка гіпсокартону під фарбування</t>
  </si>
  <si>
    <t>Фарбування стін і стелі</t>
  </si>
  <si>
    <t>Фугенфюллер 25кг</t>
  </si>
  <si>
    <t>Гіпсокартон звичайний 12,5*1200*2500</t>
  </si>
  <si>
    <t>Профіль UW-50 3м</t>
  </si>
  <si>
    <t>Профіль СW-50 3м</t>
  </si>
  <si>
    <t>Профіль UD-27 3м</t>
  </si>
  <si>
    <t>Профіль СD-60 3м</t>
  </si>
  <si>
    <t>Вата мінеральна акустична 50мм (6м2 в упак.)</t>
  </si>
  <si>
    <t>Мультифініш Кнауф 25кг</t>
  </si>
  <si>
    <t>Розхідні матеріали</t>
  </si>
  <si>
    <t>Монтаж фальшстіни із гіпсокартону та відкосів дверей</t>
  </si>
  <si>
    <t>Монтаж гіпсокартонної перегородки</t>
  </si>
  <si>
    <t>Влаштування стяжки 3см</t>
  </si>
  <si>
    <t>Монтаж армстронгу</t>
  </si>
  <si>
    <t>Монтаж МДФ на каркас</t>
  </si>
  <si>
    <t>Демонтаж плінтуса</t>
  </si>
  <si>
    <t>Монтаж плінтуса</t>
  </si>
  <si>
    <t>Укладка ламінату</t>
  </si>
  <si>
    <t>Приклейка гіпсокартону</t>
  </si>
  <si>
    <t>Фарбування стін і відкосів</t>
  </si>
  <si>
    <t>Підготовка старих стін і відкосів під фарбування</t>
  </si>
  <si>
    <t>м2\м.пог.</t>
  </si>
  <si>
    <t>7</t>
  </si>
  <si>
    <t>8</t>
  </si>
  <si>
    <t>9</t>
  </si>
  <si>
    <t>10</t>
  </si>
  <si>
    <t>11</t>
  </si>
  <si>
    <t>Профіль UW-100 3м</t>
  </si>
  <si>
    <t>Профіль СW-100 3м</t>
  </si>
  <si>
    <t>Матеріали для армстронгу</t>
  </si>
  <si>
    <t>Матеріали для МДФ обшивки</t>
  </si>
  <si>
    <t>Матеріали для ламінату і плінтус</t>
  </si>
  <si>
    <t>Перфлікс 25кг</t>
  </si>
  <si>
    <t>Бетоконтакт 10кг</t>
  </si>
  <si>
    <t>Суміш для стяжки 25кг</t>
  </si>
  <si>
    <t>Фарба 20л</t>
  </si>
  <si>
    <t>Декор сперей</t>
  </si>
  <si>
    <t>кг</t>
  </si>
  <si>
    <t>Грунтовка</t>
  </si>
  <si>
    <t>л</t>
  </si>
  <si>
    <t>Фараба Престиж</t>
  </si>
  <si>
    <t>Всього з усіма накладними витратами:</t>
  </si>
  <si>
    <t>Декорспрей</t>
  </si>
  <si>
    <t xml:space="preserve"> (приміщення №1)</t>
  </si>
  <si>
    <t xml:space="preserve"> (приміщення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</si>
</sst>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#,##0.00_ ;[Red]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20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4">
    <xf numFmtId="0" fontId="0" fillId="0" borderId="0" xfId="0"/>
    <xf numFmtId="4" fontId="1" fillId="0" borderId="0" xfId="0" applyNumberFormat="1" applyFont="1" applyFill="1" applyAlignment="1">
      <alignment horizontal="left" vertical="center" wrapText="1"/>
    </xf>
    <xf numFmtId="4" fontId="2" fillId="0" borderId="0" xfId="0" applyNumberFormat="1" applyFont="1" applyFill="1" applyAlignment="1">
      <alignment horizontal="left" vertical="center" wrapText="1"/>
    </xf>
    <xf numFmtId="3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>
      <alignment vertical="center" wrapText="1"/>
    </xf>
    <xf numFmtId="4" fontId="3" fillId="0" borderId="6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>
      <alignment horizontal="center" vertical="center" wrapText="1"/>
    </xf>
    <xf numFmtId="4" fontId="3" fillId="0" borderId="11" xfId="1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>
      <alignment horizontal="center" vertical="center" wrapText="1"/>
    </xf>
    <xf numFmtId="4" fontId="3" fillId="0" borderId="13" xfId="1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4" fontId="3" fillId="0" borderId="15" xfId="1" applyNumberFormat="1" applyFont="1" applyFill="1" applyBorder="1" applyAlignment="1">
      <alignment horizontal="left" vertical="center" wrapText="1"/>
    </xf>
    <xf numFmtId="4" fontId="3" fillId="0" borderId="14" xfId="1" applyNumberFormat="1" applyFont="1" applyFill="1" applyBorder="1" applyAlignment="1">
      <alignment horizontal="left" vertical="center" wrapText="1"/>
    </xf>
    <xf numFmtId="4" fontId="3" fillId="0" borderId="16" xfId="1" applyNumberFormat="1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4" fontId="3" fillId="0" borderId="15" xfId="1" applyNumberFormat="1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center" vertical="center"/>
    </xf>
    <xf numFmtId="4" fontId="3" fillId="0" borderId="19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21" xfId="1" applyNumberFormat="1" applyFont="1" applyFill="1" applyBorder="1" applyAlignment="1">
      <alignment horizontal="center" vertical="center" wrapText="1"/>
    </xf>
    <xf numFmtId="4" fontId="3" fillId="0" borderId="22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 wrapText="1"/>
    </xf>
    <xf numFmtId="165" fontId="10" fillId="0" borderId="17" xfId="0" applyNumberFormat="1" applyFont="1" applyFill="1" applyBorder="1" applyAlignment="1">
      <alignment horizontal="center" vertical="center"/>
    </xf>
    <xf numFmtId="166" fontId="12" fillId="0" borderId="0" xfId="0" applyNumberFormat="1" applyFont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" fontId="3" fillId="0" borderId="15" xfId="1" applyNumberFormat="1" applyFont="1" applyFill="1" applyBorder="1" applyAlignment="1">
      <alignment horizontal="left" vertical="center" wrapText="1"/>
    </xf>
    <xf numFmtId="4" fontId="3" fillId="0" borderId="14" xfId="1" applyNumberFormat="1" applyFont="1" applyFill="1" applyBorder="1" applyAlignment="1">
      <alignment horizontal="left" vertical="center" wrapText="1"/>
    </xf>
    <xf numFmtId="4" fontId="3" fillId="0" borderId="16" xfId="1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center" vertic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10" fillId="0" borderId="33" xfId="0" applyFont="1" applyFill="1" applyBorder="1" applyAlignment="1">
      <alignment vertical="center"/>
    </xf>
    <xf numFmtId="0" fontId="11" fillId="0" borderId="33" xfId="0" applyFont="1" applyFill="1" applyBorder="1" applyAlignment="1">
      <alignment vertical="center"/>
    </xf>
    <xf numFmtId="4" fontId="3" fillId="0" borderId="14" xfId="1" applyNumberFormat="1" applyFont="1" applyFill="1" applyBorder="1" applyAlignment="1">
      <alignment horizontal="left" vertical="center" wrapText="1"/>
    </xf>
    <xf numFmtId="4" fontId="3" fillId="0" borderId="6" xfId="1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164" fontId="10" fillId="0" borderId="35" xfId="0" applyNumberFormat="1" applyFont="1" applyFill="1" applyBorder="1" applyAlignment="1">
      <alignment horizontal="center" vertical="center"/>
    </xf>
    <xf numFmtId="164" fontId="10" fillId="0" borderId="36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Border="1"/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0" fillId="0" borderId="36" xfId="0" applyBorder="1"/>
    <xf numFmtId="4" fontId="3" fillId="0" borderId="34" xfId="1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 wrapText="1"/>
    </xf>
    <xf numFmtId="164" fontId="11" fillId="0" borderId="18" xfId="0" applyNumberFormat="1" applyFont="1" applyFill="1" applyBorder="1" applyAlignment="1">
      <alignment horizontal="center" vertical="center"/>
    </xf>
    <xf numFmtId="2" fontId="11" fillId="0" borderId="18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5" fillId="0" borderId="37" xfId="0" applyNumberFormat="1" applyFont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4" fontId="3" fillId="0" borderId="15" xfId="1" applyNumberFormat="1" applyFont="1" applyFill="1" applyBorder="1" applyAlignment="1">
      <alignment horizontal="left" vertical="center" wrapText="1"/>
    </xf>
    <xf numFmtId="4" fontId="3" fillId="0" borderId="14" xfId="1" applyNumberFormat="1" applyFont="1" applyFill="1" applyBorder="1" applyAlignment="1">
      <alignment horizontal="left" vertical="center" wrapText="1"/>
    </xf>
    <xf numFmtId="4" fontId="3" fillId="0" borderId="16" xfId="1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14" fontId="1" fillId="0" borderId="29" xfId="0" applyNumberFormat="1" applyFont="1" applyFill="1" applyBorder="1" applyAlignment="1">
      <alignment horizontal="center" vertical="center" wrapText="1"/>
    </xf>
    <xf numFmtId="4" fontId="3" fillId="0" borderId="31" xfId="1" applyNumberFormat="1" applyFont="1" applyFill="1" applyBorder="1" applyAlignment="1">
      <alignment horizontal="center" vertical="center" wrapText="1"/>
    </xf>
    <xf numFmtId="4" fontId="3" fillId="0" borderId="32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left" vertical="center" wrapText="1"/>
    </xf>
    <xf numFmtId="4" fontId="3" fillId="0" borderId="6" xfId="1" applyNumberFormat="1" applyFont="1" applyFill="1" applyBorder="1" applyAlignment="1">
      <alignment horizontal="left" vertical="center" wrapText="1"/>
    </xf>
    <xf numFmtId="4" fontId="3" fillId="0" borderId="23" xfId="1" applyNumberFormat="1" applyFont="1" applyFill="1" applyBorder="1" applyAlignment="1">
      <alignment horizontal="left" vertical="center" wrapText="1"/>
    </xf>
    <xf numFmtId="4" fontId="3" fillId="0" borderId="24" xfId="1" applyNumberFormat="1" applyFont="1" applyFill="1" applyBorder="1" applyAlignment="1">
      <alignment horizontal="left" vertical="center" wrapText="1"/>
    </xf>
    <xf numFmtId="4" fontId="3" fillId="0" borderId="25" xfId="1" applyNumberFormat="1" applyFont="1" applyFill="1" applyBorder="1" applyAlignment="1">
      <alignment horizontal="left" vertical="center" wrapText="1"/>
    </xf>
    <xf numFmtId="4" fontId="3" fillId="0" borderId="26" xfId="1" applyNumberFormat="1" applyFont="1" applyFill="1" applyBorder="1" applyAlignment="1">
      <alignment horizontal="left" vertical="center" wrapText="1"/>
    </xf>
    <xf numFmtId="4" fontId="3" fillId="0" borderId="27" xfId="1" applyNumberFormat="1" applyFont="1" applyFill="1" applyBorder="1" applyAlignment="1">
      <alignment horizontal="left" vertical="center" wrapText="1"/>
    </xf>
    <xf numFmtId="4" fontId="3" fillId="0" borderId="28" xfId="1" applyNumberFormat="1" applyFont="1" applyFill="1" applyBorder="1" applyAlignment="1">
      <alignment horizontal="left" vertical="center" wrapText="1"/>
    </xf>
    <xf numFmtId="3" fontId="3" fillId="0" borderId="30" xfId="1" applyNumberFormat="1" applyFon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 wrapText="1"/>
    </xf>
    <xf numFmtId="3" fontId="6" fillId="0" borderId="30" xfId="1" applyNumberFormat="1" applyFont="1" applyFill="1" applyBorder="1" applyAlignment="1">
      <alignment horizontal="left" vertical="center" wrapText="1"/>
    </xf>
    <xf numFmtId="3" fontId="6" fillId="0" borderId="6" xfId="1" applyNumberFormat="1" applyFont="1" applyFill="1" applyBorder="1" applyAlignment="1">
      <alignment horizontal="left" vertical="center" wrapText="1"/>
    </xf>
    <xf numFmtId="3" fontId="6" fillId="0" borderId="8" xfId="1" applyNumberFormat="1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/>
    </xf>
    <xf numFmtId="2" fontId="10" fillId="0" borderId="33" xfId="0" applyNumberFormat="1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workbookViewId="0">
      <selection activeCell="P23" sqref="P23"/>
    </sheetView>
  </sheetViews>
  <sheetFormatPr defaultRowHeight="15" x14ac:dyDescent="0.25"/>
  <cols>
    <col min="1" max="1" width="2.140625" customWidth="1"/>
    <col min="2" max="2" width="9.5703125" customWidth="1"/>
    <col min="3" max="3" width="51.140625" style="81" customWidth="1"/>
    <col min="4" max="4" width="12.140625" customWidth="1"/>
    <col min="5" max="5" width="10.28515625" customWidth="1"/>
    <col min="6" max="6" width="10.140625" bestFit="1" customWidth="1"/>
    <col min="7" max="7" width="12.7109375" customWidth="1"/>
    <col min="8" max="8" width="7.140625" customWidth="1"/>
    <col min="9" max="9" width="35.7109375" customWidth="1"/>
    <col min="10" max="10" width="6.7109375" customWidth="1"/>
    <col min="11" max="11" width="8.7109375" customWidth="1"/>
    <col min="12" max="12" width="10.5703125" customWidth="1"/>
    <col min="13" max="13" width="10.85546875" customWidth="1"/>
  </cols>
  <sheetData>
    <row r="1" spans="1:13" x14ac:dyDescent="0.25">
      <c r="A1" s="12"/>
      <c r="B1" s="17"/>
      <c r="C1" s="18"/>
      <c r="D1" s="17"/>
      <c r="E1" s="22"/>
      <c r="F1" s="22"/>
      <c r="G1" s="22"/>
      <c r="H1" s="20"/>
      <c r="I1" s="102"/>
      <c r="J1" s="102"/>
      <c r="K1" s="102"/>
      <c r="L1" s="102"/>
      <c r="M1" s="102"/>
    </row>
    <row r="2" spans="1:13" ht="27" x14ac:dyDescent="0.35">
      <c r="A2" s="12"/>
      <c r="B2" s="17"/>
      <c r="C2" s="18"/>
      <c r="D2" s="17"/>
      <c r="E2" s="22"/>
      <c r="F2" s="38" t="s">
        <v>20</v>
      </c>
      <c r="G2" s="22"/>
      <c r="H2" s="20"/>
      <c r="I2" s="37"/>
      <c r="J2" s="37"/>
      <c r="K2" s="37"/>
      <c r="L2" s="37"/>
      <c r="M2" s="37"/>
    </row>
    <row r="3" spans="1:13" ht="26.25" thickBot="1" x14ac:dyDescent="0.3">
      <c r="A3" s="4" t="s">
        <v>12</v>
      </c>
      <c r="B3" s="3" t="s">
        <v>12</v>
      </c>
      <c r="C3" s="1"/>
      <c r="D3" s="5" t="s">
        <v>12</v>
      </c>
      <c r="E3" s="6" t="s">
        <v>12</v>
      </c>
      <c r="F3" s="62"/>
      <c r="G3" s="64" t="s">
        <v>77</v>
      </c>
      <c r="H3" s="19"/>
      <c r="I3" s="1"/>
      <c r="J3" s="3" t="s">
        <v>12</v>
      </c>
      <c r="K3" s="103"/>
      <c r="L3" s="103"/>
      <c r="M3" s="103"/>
    </row>
    <row r="4" spans="1:13" ht="15.75" thickBot="1" x14ac:dyDescent="0.3">
      <c r="A4" s="4"/>
      <c r="B4" s="3"/>
      <c r="C4" s="1"/>
      <c r="D4" s="5"/>
      <c r="E4" s="6"/>
      <c r="F4" s="6"/>
      <c r="G4" s="6"/>
      <c r="H4" s="19"/>
      <c r="I4" s="1"/>
      <c r="J4" s="3"/>
      <c r="K4" s="63"/>
      <c r="L4" s="63"/>
      <c r="M4" s="6"/>
    </row>
    <row r="5" spans="1:13" ht="26.25" thickBot="1" x14ac:dyDescent="0.3">
      <c r="A5" s="6" t="s">
        <v>12</v>
      </c>
      <c r="B5" s="8" t="s">
        <v>0</v>
      </c>
      <c r="C5" s="78" t="s">
        <v>1</v>
      </c>
      <c r="D5" s="9" t="s">
        <v>2</v>
      </c>
      <c r="E5" s="9" t="s">
        <v>3</v>
      </c>
      <c r="F5" s="9" t="s">
        <v>4</v>
      </c>
      <c r="G5" s="24" t="s">
        <v>5</v>
      </c>
      <c r="H5" s="28" t="s">
        <v>0</v>
      </c>
      <c r="I5" s="9" t="s">
        <v>1</v>
      </c>
      <c r="J5" s="9" t="s">
        <v>2</v>
      </c>
      <c r="K5" s="9" t="s">
        <v>3</v>
      </c>
      <c r="L5" s="9" t="s">
        <v>4</v>
      </c>
      <c r="M5" s="24" t="s">
        <v>5</v>
      </c>
    </row>
    <row r="6" spans="1:13" ht="15.75" thickBot="1" x14ac:dyDescent="0.3">
      <c r="A6" s="6" t="s">
        <v>12</v>
      </c>
      <c r="B6" s="11" t="s">
        <v>12</v>
      </c>
      <c r="C6" s="104" t="s">
        <v>14</v>
      </c>
      <c r="D6" s="105"/>
      <c r="E6" s="105"/>
      <c r="F6" s="105"/>
      <c r="G6" s="105"/>
      <c r="H6" s="58" t="s">
        <v>12</v>
      </c>
      <c r="I6" s="105" t="s">
        <v>13</v>
      </c>
      <c r="J6" s="105"/>
      <c r="K6" s="105"/>
      <c r="L6" s="105"/>
      <c r="M6" s="105"/>
    </row>
    <row r="7" spans="1:13" x14ac:dyDescent="0.25">
      <c r="A7" s="21"/>
      <c r="B7" s="23"/>
      <c r="C7" s="45"/>
      <c r="D7" s="49"/>
      <c r="E7" s="50"/>
      <c r="F7" s="52"/>
      <c r="G7" s="86"/>
      <c r="H7" s="90"/>
      <c r="I7" s="48"/>
      <c r="J7" s="46"/>
      <c r="K7" s="47"/>
      <c r="L7" s="92"/>
      <c r="M7" s="82"/>
    </row>
    <row r="8" spans="1:13" x14ac:dyDescent="0.25">
      <c r="A8" s="21"/>
      <c r="B8" s="23" t="s">
        <v>11</v>
      </c>
      <c r="C8" s="79" t="s">
        <v>44</v>
      </c>
      <c r="D8" s="66" t="s">
        <v>27</v>
      </c>
      <c r="E8" s="66">
        <v>20.5</v>
      </c>
      <c r="F8" s="84"/>
      <c r="G8" s="87">
        <f>E8*F8</f>
        <v>0</v>
      </c>
      <c r="H8" s="71">
        <v>1</v>
      </c>
      <c r="I8" s="48" t="s">
        <v>37</v>
      </c>
      <c r="J8" s="46" t="s">
        <v>19</v>
      </c>
      <c r="K8" s="61">
        <v>5</v>
      </c>
      <c r="L8" s="92"/>
      <c r="M8" s="83">
        <f t="shared" ref="M8:M14" si="0">K8*L8</f>
        <v>0</v>
      </c>
    </row>
    <row r="9" spans="1:13" x14ac:dyDescent="0.25">
      <c r="A9" s="21"/>
      <c r="B9" s="23" t="s">
        <v>9</v>
      </c>
      <c r="C9" s="79" t="s">
        <v>32</v>
      </c>
      <c r="D9" s="66" t="s">
        <v>27</v>
      </c>
      <c r="E9" s="66">
        <v>19.5</v>
      </c>
      <c r="F9" s="84"/>
      <c r="G9" s="87">
        <f>E9*F9</f>
        <v>0</v>
      </c>
      <c r="H9" s="71">
        <v>2</v>
      </c>
      <c r="I9" s="48" t="s">
        <v>38</v>
      </c>
      <c r="J9" s="46" t="s">
        <v>19</v>
      </c>
      <c r="K9" s="61">
        <v>17</v>
      </c>
      <c r="L9" s="93"/>
      <c r="M9" s="83">
        <f t="shared" si="0"/>
        <v>0</v>
      </c>
    </row>
    <row r="10" spans="1:13" x14ac:dyDescent="0.25">
      <c r="A10" s="21"/>
      <c r="B10" s="23" t="s">
        <v>10</v>
      </c>
      <c r="C10" s="79" t="s">
        <v>33</v>
      </c>
      <c r="D10" s="66" t="s">
        <v>27</v>
      </c>
      <c r="E10" s="66">
        <v>40</v>
      </c>
      <c r="F10" s="84"/>
      <c r="G10" s="87">
        <f>E10*F10</f>
        <v>0</v>
      </c>
      <c r="H10" s="71">
        <v>3</v>
      </c>
      <c r="I10" s="48" t="s">
        <v>39</v>
      </c>
      <c r="J10" s="46" t="s">
        <v>19</v>
      </c>
      <c r="K10" s="61">
        <v>7</v>
      </c>
      <c r="L10" s="92"/>
      <c r="M10" s="83">
        <f t="shared" si="0"/>
        <v>0</v>
      </c>
    </row>
    <row r="11" spans="1:13" x14ac:dyDescent="0.25">
      <c r="A11" s="21"/>
      <c r="B11" s="23" t="s">
        <v>25</v>
      </c>
      <c r="C11" s="79" t="s">
        <v>34</v>
      </c>
      <c r="D11" s="66" t="s">
        <v>27</v>
      </c>
      <c r="E11" s="66">
        <v>40</v>
      </c>
      <c r="F11" s="84"/>
      <c r="G11" s="87">
        <f>E11*F11</f>
        <v>0</v>
      </c>
      <c r="H11" s="71">
        <v>4</v>
      </c>
      <c r="I11" s="48" t="s">
        <v>40</v>
      </c>
      <c r="J11" s="46" t="s">
        <v>19</v>
      </c>
      <c r="K11" s="61">
        <v>34</v>
      </c>
      <c r="L11" s="93"/>
      <c r="M11" s="83">
        <f t="shared" si="0"/>
        <v>0</v>
      </c>
    </row>
    <row r="12" spans="1:13" x14ac:dyDescent="0.25">
      <c r="A12" s="21"/>
      <c r="B12" s="72"/>
      <c r="C12" s="80"/>
      <c r="D12" s="72"/>
      <c r="E12" s="72"/>
      <c r="F12" s="85"/>
      <c r="G12" s="88"/>
      <c r="H12" s="71">
        <v>5</v>
      </c>
      <c r="I12" s="48" t="s">
        <v>36</v>
      </c>
      <c r="J12" s="46" t="s">
        <v>19</v>
      </c>
      <c r="K12" s="61">
        <v>14</v>
      </c>
      <c r="L12" s="93"/>
      <c r="M12" s="83">
        <f t="shared" si="0"/>
        <v>0</v>
      </c>
    </row>
    <row r="13" spans="1:13" x14ac:dyDescent="0.25">
      <c r="A13" s="21"/>
      <c r="B13" s="72"/>
      <c r="C13" s="80"/>
      <c r="D13" s="72"/>
      <c r="E13" s="72"/>
      <c r="F13" s="85"/>
      <c r="G13" s="88"/>
      <c r="H13" s="71">
        <v>6</v>
      </c>
      <c r="I13" s="48" t="s">
        <v>41</v>
      </c>
      <c r="J13" s="46" t="s">
        <v>19</v>
      </c>
      <c r="K13" s="47">
        <v>4</v>
      </c>
      <c r="L13" s="92"/>
      <c r="M13" s="83">
        <f t="shared" si="0"/>
        <v>0</v>
      </c>
    </row>
    <row r="14" spans="1:13" x14ac:dyDescent="0.25">
      <c r="A14" s="21"/>
      <c r="B14" s="23"/>
      <c r="C14" s="79"/>
      <c r="D14" s="66"/>
      <c r="E14" s="66"/>
      <c r="F14" s="84"/>
      <c r="G14" s="87"/>
      <c r="H14" s="71">
        <v>7</v>
      </c>
      <c r="I14" s="48" t="s">
        <v>35</v>
      </c>
      <c r="J14" s="46" t="s">
        <v>19</v>
      </c>
      <c r="K14" s="47">
        <v>1</v>
      </c>
      <c r="L14" s="92"/>
      <c r="M14" s="83">
        <f t="shared" si="0"/>
        <v>0</v>
      </c>
    </row>
    <row r="15" spans="1:13" x14ac:dyDescent="0.25">
      <c r="A15" s="21"/>
      <c r="B15" s="23"/>
      <c r="C15" s="79"/>
      <c r="D15" s="66"/>
      <c r="E15" s="66"/>
      <c r="F15" s="84"/>
      <c r="G15" s="87"/>
      <c r="H15" s="71">
        <v>8</v>
      </c>
      <c r="I15" s="48" t="s">
        <v>42</v>
      </c>
      <c r="J15" s="46" t="s">
        <v>19</v>
      </c>
      <c r="K15" s="47">
        <v>1</v>
      </c>
      <c r="L15" s="92"/>
      <c r="M15" s="83">
        <f t="shared" ref="M15:M20" si="1">K15*L15</f>
        <v>0</v>
      </c>
    </row>
    <row r="16" spans="1:13" x14ac:dyDescent="0.25">
      <c r="A16" s="21"/>
      <c r="B16" s="23"/>
      <c r="C16" s="79"/>
      <c r="D16" s="66"/>
      <c r="E16" s="66"/>
      <c r="F16" s="84"/>
      <c r="G16" s="87"/>
      <c r="H16" s="71">
        <v>9</v>
      </c>
      <c r="I16" s="48" t="s">
        <v>43</v>
      </c>
      <c r="J16" s="46"/>
      <c r="K16" s="47"/>
      <c r="L16" s="92"/>
      <c r="M16" s="83">
        <v>0</v>
      </c>
    </row>
    <row r="17" spans="1:13" x14ac:dyDescent="0.25">
      <c r="A17" s="21"/>
      <c r="B17" s="23"/>
      <c r="C17" s="79"/>
      <c r="D17" s="66"/>
      <c r="E17" s="66"/>
      <c r="F17" s="84"/>
      <c r="G17" s="87"/>
      <c r="H17" s="71">
        <v>10</v>
      </c>
      <c r="I17" s="48" t="s">
        <v>70</v>
      </c>
      <c r="J17" s="46" t="s">
        <v>71</v>
      </c>
      <c r="K17" s="47">
        <v>32</v>
      </c>
      <c r="L17" s="92"/>
      <c r="M17" s="83">
        <f t="shared" si="1"/>
        <v>0</v>
      </c>
    </row>
    <row r="18" spans="1:13" x14ac:dyDescent="0.25">
      <c r="A18" s="21"/>
      <c r="B18" s="23"/>
      <c r="C18" s="79"/>
      <c r="D18" s="66"/>
      <c r="E18" s="66"/>
      <c r="F18" s="84"/>
      <c r="G18" s="87"/>
      <c r="H18" s="71">
        <v>11</v>
      </c>
      <c r="I18" s="48" t="s">
        <v>72</v>
      </c>
      <c r="J18" s="46" t="s">
        <v>73</v>
      </c>
      <c r="K18" s="47">
        <v>8</v>
      </c>
      <c r="L18" s="92"/>
      <c r="M18" s="83">
        <f t="shared" si="1"/>
        <v>0</v>
      </c>
    </row>
    <row r="19" spans="1:13" x14ac:dyDescent="0.25">
      <c r="A19" s="21"/>
      <c r="B19" s="23"/>
      <c r="C19" s="79"/>
      <c r="D19" s="66"/>
      <c r="E19" s="66"/>
      <c r="F19" s="84"/>
      <c r="G19" s="87"/>
      <c r="H19" s="71">
        <v>12</v>
      </c>
      <c r="I19" s="48" t="s">
        <v>74</v>
      </c>
      <c r="J19" s="46" t="s">
        <v>73</v>
      </c>
      <c r="K19" s="47">
        <v>18</v>
      </c>
      <c r="L19" s="92"/>
      <c r="M19" s="83">
        <f t="shared" si="1"/>
        <v>0</v>
      </c>
    </row>
    <row r="20" spans="1:13" x14ac:dyDescent="0.25">
      <c r="A20" s="21"/>
      <c r="B20" s="23"/>
      <c r="C20" s="79"/>
      <c r="D20" s="66"/>
      <c r="E20" s="66"/>
      <c r="F20" s="84"/>
      <c r="G20" s="87"/>
      <c r="H20" s="71">
        <v>13</v>
      </c>
      <c r="I20" s="48" t="s">
        <v>30</v>
      </c>
      <c r="J20" s="48"/>
      <c r="K20" s="47"/>
      <c r="L20" s="94"/>
      <c r="M20" s="83">
        <f t="shared" si="1"/>
        <v>0</v>
      </c>
    </row>
    <row r="21" spans="1:13" ht="15.75" thickBot="1" x14ac:dyDescent="0.3">
      <c r="A21" s="21"/>
      <c r="B21" s="23"/>
      <c r="C21" s="79"/>
      <c r="D21" s="66"/>
      <c r="E21" s="66"/>
      <c r="F21" s="84"/>
      <c r="G21" s="87"/>
      <c r="M21" s="95"/>
    </row>
    <row r="22" spans="1:13" ht="15.75" thickBot="1" x14ac:dyDescent="0.3">
      <c r="A22" s="13" t="s">
        <v>12</v>
      </c>
      <c r="B22" s="25" t="s">
        <v>12</v>
      </c>
      <c r="C22" s="77" t="s">
        <v>17</v>
      </c>
      <c r="D22" s="27" t="s">
        <v>12</v>
      </c>
      <c r="E22" s="27" t="s">
        <v>12</v>
      </c>
      <c r="F22" s="27" t="s">
        <v>12</v>
      </c>
      <c r="G22" s="89">
        <f>SUM(G7:G21)</f>
        <v>0</v>
      </c>
      <c r="H22" s="91" t="s">
        <v>12</v>
      </c>
      <c r="I22" s="106" t="s">
        <v>17</v>
      </c>
      <c r="J22" s="107"/>
      <c r="K22" s="29" t="s">
        <v>12</v>
      </c>
      <c r="L22" s="36" t="s">
        <v>12</v>
      </c>
      <c r="M22" s="31">
        <f>SUM(M7:M20)</f>
        <v>0</v>
      </c>
    </row>
    <row r="23" spans="1:13" x14ac:dyDescent="0.25">
      <c r="A23" s="13"/>
      <c r="B23" s="99" t="s">
        <v>6</v>
      </c>
      <c r="C23" s="100"/>
      <c r="D23" s="100"/>
      <c r="E23" s="100"/>
      <c r="F23" s="101"/>
      <c r="G23" s="54">
        <f>G22</f>
        <v>0</v>
      </c>
      <c r="H23" s="99" t="s">
        <v>15</v>
      </c>
      <c r="I23" s="100"/>
      <c r="J23" s="100"/>
      <c r="K23" s="100"/>
      <c r="L23" s="101"/>
      <c r="M23" s="32">
        <f>M22</f>
        <v>0</v>
      </c>
    </row>
    <row r="24" spans="1:13" x14ac:dyDescent="0.25">
      <c r="A24" s="13"/>
      <c r="B24" s="51" t="s">
        <v>24</v>
      </c>
      <c r="C24" s="76"/>
      <c r="D24" s="43"/>
      <c r="E24" s="43"/>
      <c r="F24" s="44"/>
      <c r="G24" s="54">
        <v>0</v>
      </c>
      <c r="H24" s="42"/>
      <c r="I24" s="43"/>
      <c r="J24" s="43"/>
      <c r="K24" s="43"/>
      <c r="L24" s="44"/>
      <c r="M24" s="32"/>
    </row>
    <row r="25" spans="1:13" x14ac:dyDescent="0.25">
      <c r="A25" s="14"/>
      <c r="B25" s="108" t="s">
        <v>7</v>
      </c>
      <c r="C25" s="109"/>
      <c r="D25" s="109"/>
      <c r="E25" s="109"/>
      <c r="F25" s="110"/>
      <c r="G25" s="55">
        <f>(G24+G23)*1.2-(G23+G24)</f>
        <v>0</v>
      </c>
      <c r="H25" s="108" t="s">
        <v>7</v>
      </c>
      <c r="I25" s="109"/>
      <c r="J25" s="109"/>
      <c r="K25" s="109"/>
      <c r="L25" s="110"/>
      <c r="M25" s="33">
        <f>M23*20%</f>
        <v>0</v>
      </c>
    </row>
    <row r="26" spans="1:13" ht="15.75" thickBot="1" x14ac:dyDescent="0.3">
      <c r="A26" s="14"/>
      <c r="B26" s="111" t="s">
        <v>8</v>
      </c>
      <c r="C26" s="112"/>
      <c r="D26" s="112"/>
      <c r="E26" s="112"/>
      <c r="F26" s="113"/>
      <c r="G26" s="56">
        <f>G25+G24+G23</f>
        <v>0</v>
      </c>
      <c r="H26" s="111" t="s">
        <v>16</v>
      </c>
      <c r="I26" s="112"/>
      <c r="J26" s="112"/>
      <c r="K26" s="112"/>
      <c r="L26" s="113"/>
      <c r="M26" s="34">
        <f>M23*1.2</f>
        <v>0</v>
      </c>
    </row>
    <row r="27" spans="1:13" ht="15.75" thickBot="1" x14ac:dyDescent="0.3">
      <c r="A27" s="14"/>
      <c r="B27" s="114"/>
      <c r="C27" s="115"/>
      <c r="D27" s="115"/>
      <c r="E27" s="115"/>
      <c r="F27" s="116"/>
      <c r="G27" s="57"/>
      <c r="H27" s="117" t="s">
        <v>75</v>
      </c>
      <c r="I27" s="118"/>
      <c r="J27" s="118"/>
      <c r="K27" s="118"/>
      <c r="L27" s="119"/>
      <c r="M27" s="35">
        <f>G26+M26</f>
        <v>0</v>
      </c>
    </row>
    <row r="28" spans="1:13" x14ac:dyDescent="0.25">
      <c r="A28" s="15"/>
      <c r="B28" s="16"/>
      <c r="C28" s="2"/>
      <c r="D28" s="10"/>
      <c r="E28" s="10"/>
      <c r="F28" s="10"/>
      <c r="G28" s="10"/>
      <c r="H28" s="10"/>
      <c r="I28" s="2"/>
      <c r="J28" s="10"/>
      <c r="K28" s="10"/>
      <c r="L28" s="10"/>
      <c r="M28" s="10"/>
    </row>
    <row r="29" spans="1:13" ht="15.75" x14ac:dyDescent="0.25">
      <c r="A29" s="12"/>
      <c r="B29" s="17"/>
      <c r="C29" s="18"/>
      <c r="D29" s="39" t="s">
        <v>21</v>
      </c>
      <c r="E29" s="40"/>
      <c r="F29" s="40"/>
      <c r="G29" s="40"/>
      <c r="H29" s="40"/>
      <c r="I29" s="12"/>
      <c r="J29" s="39" t="s">
        <v>22</v>
      </c>
      <c r="K29" s="40"/>
      <c r="L29" s="40"/>
      <c r="M29" s="40"/>
    </row>
    <row r="30" spans="1:13" ht="15.75" x14ac:dyDescent="0.25">
      <c r="A30" s="12"/>
      <c r="B30" s="17"/>
      <c r="C30" s="18"/>
      <c r="D30" s="39"/>
      <c r="E30" s="40"/>
      <c r="F30" s="40"/>
      <c r="G30" s="40"/>
      <c r="H30" s="40"/>
      <c r="I30" s="12"/>
      <c r="J30" s="40"/>
      <c r="K30" s="40"/>
      <c r="L30" s="40"/>
      <c r="M30" s="40"/>
    </row>
    <row r="31" spans="1:13" ht="15.75" x14ac:dyDescent="0.25">
      <c r="A31" s="12"/>
      <c r="B31" s="17"/>
      <c r="C31" s="18"/>
      <c r="D31" s="40"/>
      <c r="E31" s="40"/>
      <c r="F31" s="40"/>
      <c r="G31" s="40"/>
      <c r="H31" s="40"/>
      <c r="I31" s="12"/>
      <c r="J31" s="40" t="s">
        <v>23</v>
      </c>
      <c r="K31" s="40"/>
      <c r="L31" s="40"/>
      <c r="M31" s="40"/>
    </row>
    <row r="32" spans="1:13" ht="15.75" x14ac:dyDescent="0.25">
      <c r="A32" s="12"/>
      <c r="B32" s="17"/>
      <c r="C32" s="18"/>
      <c r="D32" s="41"/>
      <c r="E32" s="40"/>
      <c r="F32" s="40"/>
      <c r="G32" s="40"/>
      <c r="H32" s="40"/>
      <c r="I32" s="12"/>
      <c r="J32" s="40"/>
      <c r="K32" s="40"/>
      <c r="L32" s="40"/>
      <c r="M32" s="40"/>
    </row>
    <row r="33" spans="1:13" ht="15.75" x14ac:dyDescent="0.25">
      <c r="A33" s="12"/>
      <c r="B33" s="17"/>
      <c r="C33" s="18"/>
      <c r="D33" s="41"/>
      <c r="E33" s="40"/>
      <c r="F33" s="40"/>
      <c r="G33" s="40"/>
      <c r="H33" s="40"/>
      <c r="I33" s="12"/>
      <c r="J33" s="40"/>
      <c r="K33" s="40"/>
      <c r="L33" s="40"/>
      <c r="M33" s="40"/>
    </row>
  </sheetData>
  <mergeCells count="13">
    <mergeCell ref="B25:F25"/>
    <mergeCell ref="H25:L25"/>
    <mergeCell ref="B26:F26"/>
    <mergeCell ref="H26:L26"/>
    <mergeCell ref="B27:F27"/>
    <mergeCell ref="H27:L27"/>
    <mergeCell ref="B23:F23"/>
    <mergeCell ref="H23:L23"/>
    <mergeCell ref="I1:M1"/>
    <mergeCell ref="K3:M3"/>
    <mergeCell ref="C6:G6"/>
    <mergeCell ref="I6:M6"/>
    <mergeCell ref="I22:J22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R30" sqref="R30"/>
    </sheetView>
  </sheetViews>
  <sheetFormatPr defaultRowHeight="15" x14ac:dyDescent="0.25"/>
  <cols>
    <col min="2" max="2" width="47.140625" customWidth="1"/>
    <col min="3" max="3" width="16.85546875" bestFit="1" customWidth="1"/>
    <col min="8" max="8" width="35.28515625" bestFit="1" customWidth="1"/>
    <col min="12" max="12" width="9.140625" customWidth="1"/>
  </cols>
  <sheetData>
    <row r="1" spans="1:12" x14ac:dyDescent="0.25">
      <c r="A1" s="17"/>
      <c r="B1" s="12"/>
      <c r="C1" s="17"/>
      <c r="D1" s="22"/>
      <c r="E1" s="22"/>
      <c r="F1" s="22"/>
      <c r="G1" s="20"/>
      <c r="H1" s="102"/>
      <c r="I1" s="102"/>
      <c r="J1" s="102"/>
      <c r="K1" s="102"/>
      <c r="L1" s="102"/>
    </row>
    <row r="2" spans="1:12" ht="27" x14ac:dyDescent="0.35">
      <c r="A2" s="17"/>
      <c r="B2" s="12"/>
      <c r="C2" s="17"/>
      <c r="D2" s="22"/>
      <c r="E2" s="38" t="s">
        <v>20</v>
      </c>
      <c r="F2" s="22"/>
      <c r="G2" s="20"/>
      <c r="H2" s="70"/>
      <c r="I2" s="70"/>
      <c r="J2" s="70"/>
      <c r="K2" s="70"/>
      <c r="L2" s="70"/>
    </row>
    <row r="3" spans="1:12" ht="26.25" thickBot="1" x14ac:dyDescent="0.3">
      <c r="A3" s="3" t="s">
        <v>12</v>
      </c>
      <c r="B3" s="4"/>
      <c r="C3" s="5" t="s">
        <v>12</v>
      </c>
      <c r="D3" s="6" t="s">
        <v>12</v>
      </c>
      <c r="E3" s="62"/>
      <c r="F3" s="64" t="s">
        <v>78</v>
      </c>
      <c r="G3" s="19"/>
      <c r="H3" s="1"/>
      <c r="I3" s="3" t="s">
        <v>12</v>
      </c>
      <c r="J3" s="103"/>
      <c r="K3" s="103"/>
      <c r="L3" s="103"/>
    </row>
    <row r="4" spans="1:12" ht="20.25" customHeight="1" thickBot="1" x14ac:dyDescent="0.3">
      <c r="A4" s="3"/>
      <c r="B4" s="4"/>
      <c r="C4" s="5"/>
      <c r="D4" s="6"/>
      <c r="E4" s="6"/>
      <c r="F4" s="6"/>
      <c r="G4" s="19"/>
      <c r="H4" s="1"/>
      <c r="I4" s="3"/>
      <c r="J4" s="63"/>
      <c r="K4" s="63"/>
      <c r="L4" s="6"/>
    </row>
    <row r="5" spans="1:12" ht="26.25" thickBot="1" x14ac:dyDescent="0.3">
      <c r="A5" s="8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24" t="s">
        <v>5</v>
      </c>
      <c r="G5" s="28" t="s">
        <v>0</v>
      </c>
      <c r="H5" s="9" t="s">
        <v>1</v>
      </c>
      <c r="I5" s="9" t="s">
        <v>2</v>
      </c>
      <c r="J5" s="9" t="s">
        <v>3</v>
      </c>
      <c r="K5" s="96" t="s">
        <v>4</v>
      </c>
      <c r="L5" s="97" t="s">
        <v>5</v>
      </c>
    </row>
    <row r="6" spans="1:12" ht="15.75" thickBot="1" x14ac:dyDescent="0.3">
      <c r="A6" s="11" t="s">
        <v>12</v>
      </c>
      <c r="B6" s="104" t="s">
        <v>14</v>
      </c>
      <c r="C6" s="105"/>
      <c r="D6" s="105"/>
      <c r="E6" s="105"/>
      <c r="F6" s="105"/>
      <c r="G6" s="58" t="s">
        <v>12</v>
      </c>
      <c r="H6" s="105" t="s">
        <v>13</v>
      </c>
      <c r="I6" s="105"/>
      <c r="J6" s="105"/>
      <c r="K6" s="105"/>
      <c r="L6" s="120"/>
    </row>
    <row r="7" spans="1:12" x14ac:dyDescent="0.25">
      <c r="A7" s="23"/>
      <c r="B7" s="45"/>
      <c r="C7" s="49"/>
      <c r="D7" s="50"/>
      <c r="E7" s="50"/>
      <c r="F7" s="52"/>
      <c r="G7" s="59"/>
      <c r="H7" s="48"/>
      <c r="I7" s="46"/>
      <c r="J7" s="47"/>
      <c r="K7" s="92"/>
      <c r="L7" s="82"/>
    </row>
    <row r="8" spans="1:12" x14ac:dyDescent="0.25">
      <c r="A8" s="23" t="s">
        <v>11</v>
      </c>
      <c r="B8" s="79" t="s">
        <v>45</v>
      </c>
      <c r="C8" s="66" t="s">
        <v>27</v>
      </c>
      <c r="D8" s="66">
        <v>10.5</v>
      </c>
      <c r="E8" s="66"/>
      <c r="F8" s="50">
        <f t="shared" ref="F8:F18" si="0">D8*E8</f>
        <v>0</v>
      </c>
      <c r="G8" s="65">
        <v>1</v>
      </c>
      <c r="H8" s="48" t="s">
        <v>61</v>
      </c>
      <c r="I8" s="46" t="s">
        <v>19</v>
      </c>
      <c r="J8" s="121">
        <v>4</v>
      </c>
      <c r="K8" s="92"/>
      <c r="L8" s="83">
        <f>J8*K8</f>
        <v>0</v>
      </c>
    </row>
    <row r="9" spans="1:12" x14ac:dyDescent="0.25">
      <c r="A9" s="23" t="s">
        <v>9</v>
      </c>
      <c r="B9" s="79" t="s">
        <v>46</v>
      </c>
      <c r="C9" s="66" t="s">
        <v>27</v>
      </c>
      <c r="D9" s="66">
        <v>9.5</v>
      </c>
      <c r="E9" s="66"/>
      <c r="F9" s="50">
        <f t="shared" si="0"/>
        <v>0</v>
      </c>
      <c r="G9" s="65">
        <v>2</v>
      </c>
      <c r="H9" s="48" t="s">
        <v>62</v>
      </c>
      <c r="I9" s="46" t="s">
        <v>19</v>
      </c>
      <c r="J9" s="121">
        <v>8</v>
      </c>
      <c r="K9" s="93"/>
      <c r="L9" s="83">
        <f t="shared" ref="L9:L14" si="1">J9*K9</f>
        <v>0</v>
      </c>
    </row>
    <row r="10" spans="1:12" x14ac:dyDescent="0.25">
      <c r="A10" s="23" t="s">
        <v>10</v>
      </c>
      <c r="B10" s="79" t="s">
        <v>47</v>
      </c>
      <c r="C10" s="66" t="s">
        <v>27</v>
      </c>
      <c r="D10" s="66">
        <v>28</v>
      </c>
      <c r="E10" s="66"/>
      <c r="F10" s="50">
        <f t="shared" si="0"/>
        <v>0</v>
      </c>
      <c r="G10" s="65">
        <v>3</v>
      </c>
      <c r="H10" s="48" t="s">
        <v>40</v>
      </c>
      <c r="I10" s="46" t="s">
        <v>19</v>
      </c>
      <c r="J10" s="121">
        <v>2</v>
      </c>
      <c r="K10" s="93"/>
      <c r="L10" s="83">
        <f t="shared" si="1"/>
        <v>0</v>
      </c>
    </row>
    <row r="11" spans="1:12" x14ac:dyDescent="0.25">
      <c r="A11" s="23" t="s">
        <v>25</v>
      </c>
      <c r="B11" s="79" t="s">
        <v>48</v>
      </c>
      <c r="C11" s="66" t="s">
        <v>27</v>
      </c>
      <c r="D11" s="66">
        <v>65</v>
      </c>
      <c r="E11" s="66"/>
      <c r="F11" s="50">
        <f t="shared" si="0"/>
        <v>0</v>
      </c>
      <c r="G11" s="65">
        <v>4</v>
      </c>
      <c r="H11" s="74" t="s">
        <v>63</v>
      </c>
      <c r="I11" s="75" t="s">
        <v>27</v>
      </c>
      <c r="J11" s="122">
        <v>28</v>
      </c>
      <c r="L11" s="83">
        <f t="shared" si="1"/>
        <v>0</v>
      </c>
    </row>
    <row r="12" spans="1:12" x14ac:dyDescent="0.25">
      <c r="A12" s="23" t="s">
        <v>26</v>
      </c>
      <c r="B12" s="80" t="s">
        <v>49</v>
      </c>
      <c r="C12" s="73" t="s">
        <v>28</v>
      </c>
      <c r="D12" s="73">
        <v>24</v>
      </c>
      <c r="E12" s="73"/>
      <c r="F12" s="73">
        <f t="shared" si="0"/>
        <v>0</v>
      </c>
      <c r="G12" s="65">
        <v>5</v>
      </c>
      <c r="H12" s="48" t="s">
        <v>36</v>
      </c>
      <c r="I12" s="46" t="s">
        <v>19</v>
      </c>
      <c r="J12" s="121">
        <v>7</v>
      </c>
      <c r="K12" s="93"/>
      <c r="L12" s="83">
        <f t="shared" si="1"/>
        <v>0</v>
      </c>
    </row>
    <row r="13" spans="1:12" x14ac:dyDescent="0.25">
      <c r="A13" s="23" t="s">
        <v>29</v>
      </c>
      <c r="B13" s="80" t="s">
        <v>50</v>
      </c>
      <c r="C13" s="73" t="s">
        <v>28</v>
      </c>
      <c r="D13" s="73">
        <v>29</v>
      </c>
      <c r="E13" s="73"/>
      <c r="F13" s="73">
        <f t="shared" si="0"/>
        <v>0</v>
      </c>
      <c r="G13" s="65">
        <v>6</v>
      </c>
      <c r="H13" s="48" t="s">
        <v>64</v>
      </c>
      <c r="I13" s="46" t="s">
        <v>27</v>
      </c>
      <c r="J13" s="121">
        <v>65</v>
      </c>
      <c r="K13" s="92"/>
      <c r="L13" s="83">
        <f t="shared" si="1"/>
        <v>0</v>
      </c>
    </row>
    <row r="14" spans="1:12" x14ac:dyDescent="0.25">
      <c r="A14" s="23" t="s">
        <v>56</v>
      </c>
      <c r="B14" s="79" t="s">
        <v>51</v>
      </c>
      <c r="C14" s="66" t="s">
        <v>27</v>
      </c>
      <c r="D14" s="66">
        <v>51</v>
      </c>
      <c r="E14" s="66"/>
      <c r="F14" s="50">
        <f t="shared" si="0"/>
        <v>0</v>
      </c>
      <c r="G14" s="65">
        <v>7</v>
      </c>
      <c r="H14" s="48" t="s">
        <v>35</v>
      </c>
      <c r="I14" s="46" t="s">
        <v>19</v>
      </c>
      <c r="J14" s="121">
        <v>1</v>
      </c>
      <c r="K14" s="92"/>
      <c r="L14" s="83">
        <f t="shared" si="1"/>
        <v>0</v>
      </c>
    </row>
    <row r="15" spans="1:12" x14ac:dyDescent="0.25">
      <c r="A15" s="23" t="s">
        <v>57</v>
      </c>
      <c r="B15" s="79" t="s">
        <v>52</v>
      </c>
      <c r="C15" s="66" t="s">
        <v>28</v>
      </c>
      <c r="D15" s="66">
        <v>17.600000000000001</v>
      </c>
      <c r="E15" s="66"/>
      <c r="F15" s="50">
        <f t="shared" si="0"/>
        <v>0</v>
      </c>
      <c r="G15" s="65">
        <v>8</v>
      </c>
      <c r="H15" s="48" t="s">
        <v>42</v>
      </c>
      <c r="I15" s="46" t="s">
        <v>19</v>
      </c>
      <c r="J15" s="121">
        <v>1</v>
      </c>
      <c r="K15" s="92"/>
      <c r="L15" s="83">
        <f t="shared" ref="L15:L24" si="2">J15*K15</f>
        <v>0</v>
      </c>
    </row>
    <row r="16" spans="1:12" x14ac:dyDescent="0.25">
      <c r="A16" s="23" t="s">
        <v>58</v>
      </c>
      <c r="B16" s="79" t="s">
        <v>33</v>
      </c>
      <c r="C16" s="66" t="s">
        <v>28</v>
      </c>
      <c r="D16" s="66">
        <v>17.600000000000001</v>
      </c>
      <c r="E16" s="66"/>
      <c r="F16" s="50">
        <f t="shared" si="0"/>
        <v>0</v>
      </c>
      <c r="G16" s="65">
        <v>9</v>
      </c>
      <c r="H16" s="48" t="s">
        <v>65</v>
      </c>
      <c r="I16" s="72"/>
      <c r="J16" s="123"/>
      <c r="K16" s="98"/>
      <c r="L16" s="83">
        <f t="shared" si="2"/>
        <v>0</v>
      </c>
    </row>
    <row r="17" spans="1:12" x14ac:dyDescent="0.25">
      <c r="A17" s="23" t="s">
        <v>59</v>
      </c>
      <c r="B17" s="79" t="s">
        <v>54</v>
      </c>
      <c r="C17" s="66" t="s">
        <v>55</v>
      </c>
      <c r="D17" s="66">
        <v>56</v>
      </c>
      <c r="E17" s="66"/>
      <c r="F17" s="50">
        <f t="shared" si="0"/>
        <v>0</v>
      </c>
      <c r="G17" s="65">
        <v>10</v>
      </c>
      <c r="H17" s="48" t="s">
        <v>66</v>
      </c>
      <c r="I17" s="72" t="s">
        <v>19</v>
      </c>
      <c r="J17" s="123">
        <v>1</v>
      </c>
      <c r="K17" s="98"/>
      <c r="L17" s="83">
        <f t="shared" si="2"/>
        <v>0</v>
      </c>
    </row>
    <row r="18" spans="1:12" x14ac:dyDescent="0.25">
      <c r="A18" s="23" t="s">
        <v>60</v>
      </c>
      <c r="B18" s="79" t="s">
        <v>53</v>
      </c>
      <c r="C18" s="66" t="s">
        <v>55</v>
      </c>
      <c r="D18" s="66">
        <v>73.599999999999994</v>
      </c>
      <c r="E18" s="66"/>
      <c r="F18" s="50">
        <f t="shared" si="0"/>
        <v>0</v>
      </c>
      <c r="G18" s="65">
        <v>11</v>
      </c>
      <c r="H18" s="48" t="s">
        <v>67</v>
      </c>
      <c r="I18" s="72" t="s">
        <v>31</v>
      </c>
      <c r="J18" s="123">
        <v>1</v>
      </c>
      <c r="K18" s="98"/>
      <c r="L18" s="83">
        <f t="shared" si="2"/>
        <v>0</v>
      </c>
    </row>
    <row r="19" spans="1:12" x14ac:dyDescent="0.25">
      <c r="A19" s="23"/>
      <c r="B19" s="79"/>
      <c r="C19" s="66"/>
      <c r="D19" s="66"/>
      <c r="E19" s="66"/>
      <c r="F19" s="50"/>
      <c r="G19" s="65">
        <v>12</v>
      </c>
      <c r="H19" s="48" t="s">
        <v>68</v>
      </c>
      <c r="I19" s="72" t="s">
        <v>31</v>
      </c>
      <c r="J19" s="123">
        <v>12</v>
      </c>
      <c r="K19" s="98"/>
      <c r="L19" s="83">
        <f t="shared" si="2"/>
        <v>0</v>
      </c>
    </row>
    <row r="20" spans="1:12" x14ac:dyDescent="0.25">
      <c r="A20" s="23"/>
      <c r="B20" s="79"/>
      <c r="C20" s="66"/>
      <c r="D20" s="66"/>
      <c r="E20" s="66"/>
      <c r="F20" s="50"/>
      <c r="G20" s="65">
        <v>13</v>
      </c>
      <c r="H20" s="48" t="s">
        <v>69</v>
      </c>
      <c r="I20" s="72" t="s">
        <v>31</v>
      </c>
      <c r="J20" s="123">
        <v>1</v>
      </c>
      <c r="K20" s="98"/>
      <c r="L20" s="83">
        <f t="shared" si="2"/>
        <v>0</v>
      </c>
    </row>
    <row r="21" spans="1:12" x14ac:dyDescent="0.25">
      <c r="A21" s="72"/>
      <c r="B21" s="80"/>
      <c r="C21" s="72"/>
      <c r="D21" s="72"/>
      <c r="E21" s="72"/>
      <c r="F21" s="72"/>
      <c r="G21" s="65">
        <v>14</v>
      </c>
      <c r="H21" s="48" t="s">
        <v>43</v>
      </c>
      <c r="I21" s="46"/>
      <c r="J21" s="121"/>
      <c r="K21" s="92"/>
      <c r="L21" s="83">
        <f t="shared" si="2"/>
        <v>0</v>
      </c>
    </row>
    <row r="22" spans="1:12" x14ac:dyDescent="0.25">
      <c r="A22" s="72"/>
      <c r="B22" s="80"/>
      <c r="C22" s="72"/>
      <c r="D22" s="72"/>
      <c r="E22" s="72"/>
      <c r="F22" s="72"/>
      <c r="G22" s="65">
        <v>15</v>
      </c>
      <c r="H22" s="48" t="s">
        <v>76</v>
      </c>
      <c r="I22" s="46" t="s">
        <v>71</v>
      </c>
      <c r="J22" s="121">
        <v>58.88</v>
      </c>
      <c r="K22" s="92"/>
      <c r="L22" s="83">
        <f t="shared" si="2"/>
        <v>0</v>
      </c>
    </row>
    <row r="23" spans="1:12" x14ac:dyDescent="0.25">
      <c r="A23" s="72"/>
      <c r="B23" s="80"/>
      <c r="C23" s="72"/>
      <c r="D23" s="72"/>
      <c r="E23" s="72"/>
      <c r="F23" s="72"/>
      <c r="G23" s="65">
        <v>16</v>
      </c>
      <c r="H23" s="48" t="s">
        <v>72</v>
      </c>
      <c r="I23" s="46" t="s">
        <v>73</v>
      </c>
      <c r="J23" s="121">
        <v>14.72</v>
      </c>
      <c r="K23" s="92"/>
      <c r="L23" s="83">
        <f t="shared" si="2"/>
        <v>0</v>
      </c>
    </row>
    <row r="24" spans="1:12" ht="15.75" thickBot="1" x14ac:dyDescent="0.3">
      <c r="A24" s="72"/>
      <c r="B24" s="80"/>
      <c r="C24" s="72"/>
      <c r="D24" s="72"/>
      <c r="E24" s="72"/>
      <c r="F24" s="72"/>
      <c r="G24" s="65">
        <v>17</v>
      </c>
      <c r="H24" s="48" t="s">
        <v>30</v>
      </c>
      <c r="I24" s="48"/>
      <c r="J24" s="121"/>
      <c r="K24" s="94"/>
      <c r="L24" s="83">
        <f t="shared" si="2"/>
        <v>0</v>
      </c>
    </row>
    <row r="25" spans="1:12" ht="15.75" thickBot="1" x14ac:dyDescent="0.3">
      <c r="A25" s="25" t="s">
        <v>12</v>
      </c>
      <c r="B25" s="26" t="s">
        <v>17</v>
      </c>
      <c r="C25" s="27" t="s">
        <v>12</v>
      </c>
      <c r="D25" s="27" t="s">
        <v>12</v>
      </c>
      <c r="E25" s="30" t="s">
        <v>12</v>
      </c>
      <c r="F25" s="53">
        <f>SUM(F8:F24)</f>
        <v>0</v>
      </c>
      <c r="G25" s="60" t="s">
        <v>12</v>
      </c>
      <c r="H25" s="106" t="s">
        <v>17</v>
      </c>
      <c r="I25" s="107"/>
      <c r="J25" s="29" t="s">
        <v>12</v>
      </c>
      <c r="K25" s="36" t="s">
        <v>12</v>
      </c>
      <c r="L25" s="31">
        <f>SUM(L7:L24)</f>
        <v>0</v>
      </c>
    </row>
    <row r="26" spans="1:12" x14ac:dyDescent="0.25">
      <c r="A26" s="99" t="s">
        <v>6</v>
      </c>
      <c r="B26" s="100"/>
      <c r="C26" s="100"/>
      <c r="D26" s="100"/>
      <c r="E26" s="101"/>
      <c r="F26" s="54">
        <f>F25</f>
        <v>0</v>
      </c>
      <c r="G26" s="99" t="s">
        <v>15</v>
      </c>
      <c r="H26" s="100"/>
      <c r="I26" s="100"/>
      <c r="J26" s="100"/>
      <c r="K26" s="101"/>
      <c r="L26" s="32">
        <f>L25</f>
        <v>0</v>
      </c>
    </row>
    <row r="27" spans="1:12" x14ac:dyDescent="0.25">
      <c r="A27" s="51" t="s">
        <v>24</v>
      </c>
      <c r="B27" s="68"/>
      <c r="C27" s="68"/>
      <c r="D27" s="68"/>
      <c r="E27" s="69"/>
      <c r="F27" s="54">
        <v>0</v>
      </c>
      <c r="G27" s="67"/>
      <c r="H27" s="68"/>
      <c r="I27" s="68"/>
      <c r="J27" s="68"/>
      <c r="K27" s="69"/>
      <c r="L27" s="32"/>
    </row>
    <row r="28" spans="1:12" x14ac:dyDescent="0.25">
      <c r="A28" s="108" t="s">
        <v>7</v>
      </c>
      <c r="B28" s="109"/>
      <c r="C28" s="109"/>
      <c r="D28" s="109"/>
      <c r="E28" s="110"/>
      <c r="F28" s="55">
        <f>(F27+F26)*1.2-(F26+F27)</f>
        <v>0</v>
      </c>
      <c r="G28" s="108" t="s">
        <v>7</v>
      </c>
      <c r="H28" s="109"/>
      <c r="I28" s="109"/>
      <c r="J28" s="109"/>
      <c r="K28" s="110"/>
      <c r="L28" s="33">
        <f>L26*20%</f>
        <v>0</v>
      </c>
    </row>
    <row r="29" spans="1:12" ht="15.75" thickBot="1" x14ac:dyDescent="0.3">
      <c r="A29" s="111" t="s">
        <v>8</v>
      </c>
      <c r="B29" s="112"/>
      <c r="C29" s="112"/>
      <c r="D29" s="112"/>
      <c r="E29" s="113"/>
      <c r="F29" s="56">
        <f>F28+F27+F26</f>
        <v>0</v>
      </c>
      <c r="G29" s="111" t="s">
        <v>16</v>
      </c>
      <c r="H29" s="112"/>
      <c r="I29" s="112"/>
      <c r="J29" s="112"/>
      <c r="K29" s="113"/>
      <c r="L29" s="34">
        <f>L26*1.2</f>
        <v>0</v>
      </c>
    </row>
    <row r="30" spans="1:12" ht="15.75" thickBot="1" x14ac:dyDescent="0.3">
      <c r="A30" s="114"/>
      <c r="B30" s="115"/>
      <c r="C30" s="115"/>
      <c r="D30" s="115"/>
      <c r="E30" s="116"/>
      <c r="F30" s="57"/>
      <c r="G30" s="117" t="s">
        <v>18</v>
      </c>
      <c r="H30" s="118"/>
      <c r="I30" s="118"/>
      <c r="J30" s="118"/>
      <c r="K30" s="119"/>
      <c r="L30" s="35">
        <f>F29+L29</f>
        <v>0</v>
      </c>
    </row>
    <row r="31" spans="1:12" x14ac:dyDescent="0.25">
      <c r="A31" s="16"/>
      <c r="B31" s="7"/>
      <c r="C31" s="10"/>
      <c r="D31" s="10"/>
      <c r="E31" s="10"/>
      <c r="F31" s="10"/>
      <c r="G31" s="10"/>
      <c r="H31" s="2"/>
      <c r="I31" s="10"/>
      <c r="J31" s="10"/>
      <c r="K31" s="10"/>
      <c r="L31" s="10"/>
    </row>
    <row r="32" spans="1:12" ht="15.75" x14ac:dyDescent="0.25">
      <c r="A32" s="17"/>
      <c r="B32" s="12"/>
      <c r="C32" s="39" t="s">
        <v>21</v>
      </c>
      <c r="D32" s="40"/>
      <c r="E32" s="40"/>
      <c r="F32" s="40"/>
      <c r="G32" s="40"/>
      <c r="H32" s="12"/>
      <c r="I32" s="39" t="s">
        <v>22</v>
      </c>
      <c r="J32" s="40"/>
      <c r="K32" s="40"/>
      <c r="L32" s="40"/>
    </row>
    <row r="33" spans="1:12" ht="15.75" x14ac:dyDescent="0.25">
      <c r="A33" s="17"/>
      <c r="B33" s="12"/>
      <c r="C33" s="39"/>
      <c r="D33" s="40"/>
      <c r="E33" s="40"/>
      <c r="F33" s="40"/>
      <c r="G33" s="40"/>
      <c r="H33" s="12"/>
      <c r="I33" s="40"/>
      <c r="J33" s="40"/>
      <c r="K33" s="40"/>
      <c r="L33" s="40"/>
    </row>
    <row r="34" spans="1:12" ht="15.75" x14ac:dyDescent="0.25">
      <c r="A34" s="17"/>
      <c r="B34" s="12"/>
      <c r="C34" s="40"/>
      <c r="D34" s="40"/>
      <c r="E34" s="40"/>
      <c r="F34" s="40"/>
      <c r="G34" s="40"/>
      <c r="H34" s="12"/>
      <c r="I34" s="40" t="s">
        <v>23</v>
      </c>
      <c r="J34" s="40"/>
      <c r="K34" s="40"/>
      <c r="L34" s="40"/>
    </row>
  </sheetData>
  <mergeCells count="13">
    <mergeCell ref="A26:E26"/>
    <mergeCell ref="G26:K26"/>
    <mergeCell ref="H1:L1"/>
    <mergeCell ref="J3:L3"/>
    <mergeCell ref="B6:F6"/>
    <mergeCell ref="H6:L6"/>
    <mergeCell ref="H25:I25"/>
    <mergeCell ref="A28:E28"/>
    <mergeCell ref="G28:K28"/>
    <mergeCell ref="A29:E29"/>
    <mergeCell ref="G29:K29"/>
    <mergeCell ref="A30:E30"/>
    <mergeCell ref="G30:K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 1</vt:lpstr>
      <vt:lpstr>№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</dc:creator>
  <cp:lastModifiedBy>Тучапский Тарас</cp:lastModifiedBy>
  <cp:lastPrinted>2019-10-15T19:27:55Z</cp:lastPrinted>
  <dcterms:created xsi:type="dcterms:W3CDTF">2012-09-18T08:54:59Z</dcterms:created>
  <dcterms:modified xsi:type="dcterms:W3CDTF">2019-11-26T11:46:53Z</dcterms:modified>
</cp:coreProperties>
</file>