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820"/>
  </bookViews>
  <sheets>
    <sheet name="Лист1" sheetId="1" r:id="rId1"/>
  </sheets>
  <definedNames>
    <definedName name="_xlnm._FilterDatabase" localSheetId="0" hidden="1">Лист1!$A$4:$B$181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5" i="1" l="1"/>
  <c r="N115" i="1" s="1"/>
  <c r="M115" i="1" s="1"/>
  <c r="J114" i="1"/>
  <c r="N114" i="1" s="1"/>
  <c r="M114" i="1" s="1"/>
  <c r="J113" i="1"/>
  <c r="N113" i="1" s="1"/>
  <c r="M113" i="1" s="1"/>
  <c r="K113" i="1"/>
  <c r="K114" i="1"/>
  <c r="K115" i="1"/>
  <c r="N179" i="1"/>
  <c r="M179" i="1" s="1"/>
  <c r="K179" i="1"/>
  <c r="N178" i="1"/>
  <c r="M178" i="1" s="1"/>
  <c r="K178" i="1"/>
  <c r="N177" i="1"/>
  <c r="M177" i="1" s="1"/>
  <c r="K177" i="1"/>
  <c r="F177" i="1"/>
  <c r="N176" i="1"/>
  <c r="M176" i="1" s="1"/>
  <c r="K176" i="1"/>
  <c r="F176" i="1"/>
  <c r="N175" i="1"/>
  <c r="M175" i="1" s="1"/>
  <c r="K175" i="1"/>
  <c r="F175" i="1"/>
  <c r="N174" i="1"/>
  <c r="M174" i="1" s="1"/>
  <c r="K174" i="1"/>
  <c r="F174" i="1"/>
  <c r="N173" i="1"/>
  <c r="M173" i="1" s="1"/>
  <c r="K173" i="1"/>
  <c r="N172" i="1"/>
  <c r="M172" i="1" s="1"/>
  <c r="K172" i="1"/>
  <c r="N171" i="1"/>
  <c r="M171" i="1" s="1"/>
  <c r="K171" i="1"/>
  <c r="F171" i="1"/>
  <c r="N170" i="1"/>
  <c r="M170" i="1" s="1"/>
  <c r="K170" i="1"/>
  <c r="N169" i="1"/>
  <c r="M169" i="1" s="1"/>
  <c r="K169" i="1"/>
  <c r="N168" i="1"/>
  <c r="M168" i="1" s="1"/>
  <c r="K168" i="1"/>
  <c r="N167" i="1"/>
  <c r="M167" i="1" s="1"/>
  <c r="K167" i="1"/>
  <c r="F167" i="1"/>
  <c r="K164" i="1"/>
  <c r="J164" i="1"/>
  <c r="N164" i="1" s="1"/>
  <c r="M164" i="1" s="1"/>
  <c r="F164" i="1"/>
  <c r="K163" i="1"/>
  <c r="K162" i="1"/>
  <c r="J162" i="1"/>
  <c r="N162" i="1" s="1"/>
  <c r="M162" i="1" s="1"/>
  <c r="F162" i="1"/>
  <c r="K161" i="1"/>
  <c r="K160" i="1"/>
  <c r="K159" i="1"/>
  <c r="K158" i="1"/>
  <c r="J158" i="1"/>
  <c r="N158" i="1" s="1"/>
  <c r="M158" i="1" s="1"/>
  <c r="K157" i="1"/>
  <c r="J157" i="1"/>
  <c r="N157" i="1" s="1"/>
  <c r="M157" i="1" s="1"/>
  <c r="K156" i="1"/>
  <c r="J156" i="1"/>
  <c r="N156" i="1" s="1"/>
  <c r="F156" i="1"/>
  <c r="K153" i="1"/>
  <c r="J153" i="1"/>
  <c r="N153" i="1" s="1"/>
  <c r="M153" i="1" s="1"/>
  <c r="F153" i="1"/>
  <c r="K152" i="1"/>
  <c r="F152" i="1"/>
  <c r="J152" i="1"/>
  <c r="N152" i="1" s="1"/>
  <c r="M152" i="1" s="1"/>
  <c r="K151" i="1"/>
  <c r="J151" i="1"/>
  <c r="N151" i="1" s="1"/>
  <c r="M151" i="1" s="1"/>
  <c r="F151" i="1"/>
  <c r="K150" i="1"/>
  <c r="K149" i="1"/>
  <c r="K148" i="1"/>
  <c r="K147" i="1"/>
  <c r="J147" i="1"/>
  <c r="N147" i="1" s="1"/>
  <c r="M147" i="1" s="1"/>
  <c r="K146" i="1"/>
  <c r="J146" i="1"/>
  <c r="N146" i="1" s="1"/>
  <c r="M146" i="1" s="1"/>
  <c r="K145" i="1"/>
  <c r="J145" i="1"/>
  <c r="N145" i="1" s="1"/>
  <c r="F145" i="1"/>
  <c r="N142" i="1"/>
  <c r="M142" i="1" s="1"/>
  <c r="K142" i="1"/>
  <c r="N141" i="1"/>
  <c r="M141" i="1" s="1"/>
  <c r="K141" i="1"/>
  <c r="N140" i="1"/>
  <c r="M140" i="1" s="1"/>
  <c r="K140" i="1"/>
  <c r="N139" i="1"/>
  <c r="M139" i="1" s="1"/>
  <c r="K139" i="1"/>
  <c r="N138" i="1"/>
  <c r="M138" i="1" s="1"/>
  <c r="K138" i="1"/>
  <c r="N137" i="1"/>
  <c r="M137" i="1" s="1"/>
  <c r="K137" i="1"/>
  <c r="F137" i="1"/>
  <c r="F136" i="1"/>
  <c r="K133" i="1"/>
  <c r="K132" i="1"/>
  <c r="K131" i="1"/>
  <c r="K130" i="1"/>
  <c r="J130" i="1"/>
  <c r="N130" i="1" s="1"/>
  <c r="M130" i="1" s="1"/>
  <c r="F130" i="1"/>
  <c r="K129" i="1"/>
  <c r="K128" i="1"/>
  <c r="J128" i="1"/>
  <c r="N128" i="1" s="1"/>
  <c r="M128" i="1" s="1"/>
  <c r="F128" i="1"/>
  <c r="K127" i="1"/>
  <c r="K126" i="1"/>
  <c r="I126" i="1"/>
  <c r="K125" i="1"/>
  <c r="K124" i="1"/>
  <c r="K123" i="1"/>
  <c r="I123" i="1"/>
  <c r="K122" i="1"/>
  <c r="I122" i="1"/>
  <c r="K121" i="1"/>
  <c r="K118" i="1"/>
  <c r="F118" i="1"/>
  <c r="F119" i="1" s="1"/>
  <c r="J118" i="1"/>
  <c r="N118" i="1" s="1"/>
  <c r="K112" i="1"/>
  <c r="J112" i="1"/>
  <c r="N112" i="1" s="1"/>
  <c r="M112" i="1" s="1"/>
  <c r="K111" i="1"/>
  <c r="J111" i="1"/>
  <c r="N111" i="1" s="1"/>
  <c r="M111" i="1" s="1"/>
  <c r="F111" i="1"/>
  <c r="K110" i="1"/>
  <c r="K109" i="1"/>
  <c r="J109" i="1"/>
  <c r="N109" i="1" s="1"/>
  <c r="M109" i="1" s="1"/>
  <c r="F109" i="1"/>
  <c r="K108" i="1"/>
  <c r="K107" i="1"/>
  <c r="K106" i="1"/>
  <c r="K105" i="1"/>
  <c r="J105" i="1"/>
  <c r="N105" i="1" s="1"/>
  <c r="M105" i="1" s="1"/>
  <c r="K104" i="1"/>
  <c r="J104" i="1"/>
  <c r="N104" i="1" s="1"/>
  <c r="M104" i="1" s="1"/>
  <c r="K103" i="1"/>
  <c r="J103" i="1"/>
  <c r="N103" i="1" s="1"/>
  <c r="F103" i="1"/>
  <c r="K100" i="1"/>
  <c r="J100" i="1"/>
  <c r="N100" i="1" s="1"/>
  <c r="M100" i="1" s="1"/>
  <c r="K99" i="1"/>
  <c r="J99" i="1"/>
  <c r="N99" i="1" s="1"/>
  <c r="M99" i="1" s="1"/>
  <c r="K98" i="1"/>
  <c r="J98" i="1"/>
  <c r="N98" i="1" s="1"/>
  <c r="M98" i="1" s="1"/>
  <c r="F98" i="1"/>
  <c r="K97" i="1"/>
  <c r="J97" i="1"/>
  <c r="N97" i="1" s="1"/>
  <c r="M97" i="1" s="1"/>
  <c r="F97" i="1"/>
  <c r="K96" i="1"/>
  <c r="K95" i="1"/>
  <c r="J95" i="1"/>
  <c r="N95" i="1" s="1"/>
  <c r="M95" i="1" s="1"/>
  <c r="F95" i="1"/>
  <c r="K94" i="1"/>
  <c r="F94" i="1"/>
  <c r="J94" i="1"/>
  <c r="N94" i="1" s="1"/>
  <c r="M94" i="1" s="1"/>
  <c r="K93" i="1"/>
  <c r="J93" i="1"/>
  <c r="N93" i="1" s="1"/>
  <c r="M93" i="1" s="1"/>
  <c r="K92" i="1"/>
  <c r="J92" i="1"/>
  <c r="N92" i="1" s="1"/>
  <c r="M92" i="1" s="1"/>
  <c r="K91" i="1"/>
  <c r="J91" i="1"/>
  <c r="N91" i="1" s="1"/>
  <c r="M91" i="1" s="1"/>
  <c r="F91" i="1"/>
  <c r="K90" i="1"/>
  <c r="K89" i="1"/>
  <c r="K88" i="1"/>
  <c r="K87" i="1"/>
  <c r="K84" i="1"/>
  <c r="K83" i="1"/>
  <c r="K82" i="1"/>
  <c r="J82" i="1"/>
  <c r="N82" i="1" s="1"/>
  <c r="M82" i="1" s="1"/>
  <c r="K81" i="1"/>
  <c r="I81" i="1"/>
  <c r="K80" i="1"/>
  <c r="J80" i="1"/>
  <c r="N80" i="1" s="1"/>
  <c r="M80" i="1" s="1"/>
  <c r="K79" i="1"/>
  <c r="J79" i="1"/>
  <c r="N79" i="1" s="1"/>
  <c r="M79" i="1" s="1"/>
  <c r="K78" i="1"/>
  <c r="J78" i="1"/>
  <c r="N78" i="1" s="1"/>
  <c r="F78" i="1"/>
  <c r="K75" i="1"/>
  <c r="J75" i="1"/>
  <c r="N75" i="1" s="1"/>
  <c r="M75" i="1" s="1"/>
  <c r="F75" i="1"/>
  <c r="K74" i="1"/>
  <c r="K73" i="1"/>
  <c r="K72" i="1"/>
  <c r="K71" i="1"/>
  <c r="J71" i="1"/>
  <c r="N71" i="1" s="1"/>
  <c r="M71" i="1" s="1"/>
  <c r="K70" i="1"/>
  <c r="J70" i="1"/>
  <c r="N70" i="1" s="1"/>
  <c r="M70" i="1" s="1"/>
  <c r="K69" i="1"/>
  <c r="J69" i="1"/>
  <c r="N69" i="1" s="1"/>
  <c r="F69" i="1"/>
  <c r="K66" i="1"/>
  <c r="J66" i="1"/>
  <c r="N66" i="1" s="1"/>
  <c r="M66" i="1" s="1"/>
  <c r="K65" i="1"/>
  <c r="J65" i="1"/>
  <c r="N65" i="1" s="1"/>
  <c r="M65" i="1" s="1"/>
  <c r="K64" i="1"/>
  <c r="J64" i="1"/>
  <c r="N64" i="1" s="1"/>
  <c r="M64" i="1" s="1"/>
  <c r="F64" i="1"/>
  <c r="K63" i="1"/>
  <c r="K62" i="1"/>
  <c r="J62" i="1"/>
  <c r="N62" i="1" s="1"/>
  <c r="M62" i="1" s="1"/>
  <c r="F62" i="1"/>
  <c r="K61" i="1"/>
  <c r="K60" i="1"/>
  <c r="J60" i="1"/>
  <c r="N60" i="1" s="1"/>
  <c r="M60" i="1" s="1"/>
  <c r="K59" i="1"/>
  <c r="J59" i="1"/>
  <c r="N59" i="1" s="1"/>
  <c r="M59" i="1" s="1"/>
  <c r="K58" i="1"/>
  <c r="J58" i="1"/>
  <c r="N58" i="1" s="1"/>
  <c r="M58" i="1" s="1"/>
  <c r="F58" i="1"/>
  <c r="K57" i="1"/>
  <c r="K56" i="1"/>
  <c r="K55" i="1"/>
  <c r="K52" i="1"/>
  <c r="J52" i="1"/>
  <c r="N52" i="1" s="1"/>
  <c r="M52" i="1" s="1"/>
  <c r="K51" i="1"/>
  <c r="J51" i="1"/>
  <c r="N51" i="1" s="1"/>
  <c r="M51" i="1" s="1"/>
  <c r="K50" i="1"/>
  <c r="I50" i="1"/>
  <c r="J50" i="1" s="1"/>
  <c r="N50" i="1" s="1"/>
  <c r="F50" i="1"/>
  <c r="F53" i="1" s="1"/>
  <c r="K47" i="1"/>
  <c r="K46" i="1"/>
  <c r="K43" i="1"/>
  <c r="J43" i="1"/>
  <c r="N43" i="1" s="1"/>
  <c r="M43" i="1" s="1"/>
  <c r="K42" i="1"/>
  <c r="J42" i="1"/>
  <c r="N42" i="1" s="1"/>
  <c r="M42" i="1" s="1"/>
  <c r="K41" i="1"/>
  <c r="J41" i="1"/>
  <c r="N41" i="1" s="1"/>
  <c r="I41" i="1"/>
  <c r="F41" i="1"/>
  <c r="F44" i="1" s="1"/>
  <c r="K38" i="1"/>
  <c r="J38" i="1"/>
  <c r="N38" i="1" s="1"/>
  <c r="M38" i="1" s="1"/>
  <c r="K37" i="1"/>
  <c r="J37" i="1"/>
  <c r="N37" i="1" s="1"/>
  <c r="M37" i="1" s="1"/>
  <c r="F37" i="1"/>
  <c r="K36" i="1"/>
  <c r="J36" i="1"/>
  <c r="N36" i="1" s="1"/>
  <c r="M36" i="1" s="1"/>
  <c r="K35" i="1"/>
  <c r="J35" i="1"/>
  <c r="N35" i="1" s="1"/>
  <c r="M35" i="1" s="1"/>
  <c r="K34" i="1"/>
  <c r="J34" i="1"/>
  <c r="N34" i="1" s="1"/>
  <c r="M34" i="1" s="1"/>
  <c r="K33" i="1"/>
  <c r="I33" i="1"/>
  <c r="J33" i="1" s="1"/>
  <c r="N33" i="1" s="1"/>
  <c r="M33" i="1" s="1"/>
  <c r="F33" i="1"/>
  <c r="K32" i="1"/>
  <c r="K31" i="1"/>
  <c r="K30" i="1"/>
  <c r="K27" i="1"/>
  <c r="K26" i="1"/>
  <c r="J26" i="1"/>
  <c r="N26" i="1" s="1"/>
  <c r="M26" i="1" s="1"/>
  <c r="F26" i="1"/>
  <c r="K25" i="1"/>
  <c r="K24" i="1"/>
  <c r="J24" i="1"/>
  <c r="N24" i="1" s="1"/>
  <c r="M24" i="1" s="1"/>
  <c r="K23" i="1"/>
  <c r="J23" i="1"/>
  <c r="N23" i="1" s="1"/>
  <c r="M23" i="1" s="1"/>
  <c r="K22" i="1"/>
  <c r="I22" i="1"/>
  <c r="J22" i="1" s="1"/>
  <c r="N22" i="1" s="1"/>
  <c r="M22" i="1" s="1"/>
  <c r="F22" i="1"/>
  <c r="K21" i="1"/>
  <c r="J21" i="1"/>
  <c r="N21" i="1" s="1"/>
  <c r="M21" i="1" s="1"/>
  <c r="K20" i="1"/>
  <c r="J20" i="1"/>
  <c r="N20" i="1" s="1"/>
  <c r="M20" i="1" s="1"/>
  <c r="K19" i="1"/>
  <c r="J19" i="1"/>
  <c r="N19" i="1" s="1"/>
  <c r="F19" i="1"/>
  <c r="K16" i="1"/>
  <c r="J16" i="1"/>
  <c r="N16" i="1" s="1"/>
  <c r="M16" i="1" s="1"/>
  <c r="F16" i="1"/>
  <c r="K15" i="1"/>
  <c r="J15" i="1"/>
  <c r="N15" i="1" s="1"/>
  <c r="M15" i="1" s="1"/>
  <c r="K14" i="1"/>
  <c r="J14" i="1"/>
  <c r="N14" i="1" s="1"/>
  <c r="M14" i="1" s="1"/>
  <c r="F14" i="1"/>
  <c r="K13" i="1"/>
  <c r="J13" i="1"/>
  <c r="N13" i="1" s="1"/>
  <c r="M13" i="1" s="1"/>
  <c r="K12" i="1"/>
  <c r="J12" i="1"/>
  <c r="N12" i="1" s="1"/>
  <c r="M12" i="1" s="1"/>
  <c r="F12" i="1"/>
  <c r="K11" i="1"/>
  <c r="K10" i="1"/>
  <c r="K9" i="1"/>
  <c r="J11" i="1"/>
  <c r="N11" i="1" s="1"/>
  <c r="M11" i="1" s="1"/>
  <c r="K8" i="1"/>
  <c r="J8" i="1"/>
  <c r="N8" i="1" s="1"/>
  <c r="M8" i="1" s="1"/>
  <c r="K7" i="1"/>
  <c r="J7" i="1"/>
  <c r="N7" i="1" s="1"/>
  <c r="M7" i="1" s="1"/>
  <c r="K6" i="1"/>
  <c r="J6" i="1"/>
  <c r="N6" i="1" s="1"/>
  <c r="F6" i="1"/>
  <c r="F180" i="1" l="1"/>
  <c r="F143" i="1"/>
  <c r="N53" i="1"/>
  <c r="M50" i="1"/>
  <c r="J25" i="1"/>
  <c r="N25" i="1" s="1"/>
  <c r="M25" i="1" s="1"/>
  <c r="F25" i="1"/>
  <c r="J96" i="1"/>
  <c r="N96" i="1" s="1"/>
  <c r="M96" i="1" s="1"/>
  <c r="F96" i="1"/>
  <c r="J129" i="1"/>
  <c r="N129" i="1" s="1"/>
  <c r="M129" i="1" s="1"/>
  <c r="F129" i="1"/>
  <c r="M19" i="1"/>
  <c r="J32" i="1"/>
  <c r="N32" i="1" s="1"/>
  <c r="M32" i="1" s="1"/>
  <c r="J31" i="1"/>
  <c r="N31" i="1" s="1"/>
  <c r="M31" i="1" s="1"/>
  <c r="J30" i="1"/>
  <c r="N30" i="1" s="1"/>
  <c r="F30" i="1"/>
  <c r="J74" i="1"/>
  <c r="N74" i="1" s="1"/>
  <c r="M74" i="1" s="1"/>
  <c r="J73" i="1"/>
  <c r="N73" i="1" s="1"/>
  <c r="M73" i="1" s="1"/>
  <c r="J72" i="1"/>
  <c r="N72" i="1" s="1"/>
  <c r="M72" i="1" s="1"/>
  <c r="F72" i="1"/>
  <c r="F76" i="1" s="1"/>
  <c r="F81" i="1"/>
  <c r="J83" i="1"/>
  <c r="N83" i="1" s="1"/>
  <c r="M83" i="1" s="1"/>
  <c r="J81" i="1"/>
  <c r="N81" i="1" s="1"/>
  <c r="M81" i="1" s="1"/>
  <c r="J122" i="1"/>
  <c r="N122" i="1" s="1"/>
  <c r="M122" i="1" s="1"/>
  <c r="J121" i="1"/>
  <c r="N121" i="1" s="1"/>
  <c r="J124" i="1"/>
  <c r="N124" i="1" s="1"/>
  <c r="M124" i="1" s="1"/>
  <c r="J123" i="1"/>
  <c r="N123" i="1" s="1"/>
  <c r="M123" i="1" s="1"/>
  <c r="F121" i="1"/>
  <c r="J27" i="1"/>
  <c r="N27" i="1" s="1"/>
  <c r="M27" i="1" s="1"/>
  <c r="F27" i="1"/>
  <c r="M41" i="1"/>
  <c r="N44" i="1"/>
  <c r="N119" i="1"/>
  <c r="M118" i="1"/>
  <c r="J133" i="1"/>
  <c r="N133" i="1" s="1"/>
  <c r="M133" i="1" s="1"/>
  <c r="J132" i="1"/>
  <c r="N132" i="1" s="1"/>
  <c r="M132" i="1" s="1"/>
  <c r="J131" i="1"/>
  <c r="N131" i="1" s="1"/>
  <c r="M131" i="1" s="1"/>
  <c r="F131" i="1"/>
  <c r="M6" i="1"/>
  <c r="J57" i="1"/>
  <c r="N57" i="1" s="1"/>
  <c r="M57" i="1" s="1"/>
  <c r="J56" i="1"/>
  <c r="N56" i="1" s="1"/>
  <c r="M56" i="1" s="1"/>
  <c r="J55" i="1"/>
  <c r="N55" i="1" s="1"/>
  <c r="F55" i="1"/>
  <c r="J84" i="1"/>
  <c r="N84" i="1" s="1"/>
  <c r="M84" i="1" s="1"/>
  <c r="F84" i="1"/>
  <c r="M103" i="1"/>
  <c r="J161" i="1"/>
  <c r="N161" i="1" s="1"/>
  <c r="M161" i="1" s="1"/>
  <c r="J160" i="1"/>
  <c r="N160" i="1" s="1"/>
  <c r="M160" i="1" s="1"/>
  <c r="J159" i="1"/>
  <c r="N159" i="1" s="1"/>
  <c r="M159" i="1" s="1"/>
  <c r="F159" i="1"/>
  <c r="J163" i="1"/>
  <c r="N163" i="1" s="1"/>
  <c r="M163" i="1" s="1"/>
  <c r="F163" i="1"/>
  <c r="M69" i="1"/>
  <c r="M78" i="1"/>
  <c r="J90" i="1"/>
  <c r="N90" i="1" s="1"/>
  <c r="M90" i="1" s="1"/>
  <c r="J89" i="1"/>
  <c r="N89" i="1" s="1"/>
  <c r="M89" i="1" s="1"/>
  <c r="J88" i="1"/>
  <c r="N88" i="1" s="1"/>
  <c r="M88" i="1" s="1"/>
  <c r="J87" i="1"/>
  <c r="N87" i="1" s="1"/>
  <c r="J127" i="1"/>
  <c r="N127" i="1" s="1"/>
  <c r="M127" i="1" s="1"/>
  <c r="J126" i="1"/>
  <c r="N126" i="1" s="1"/>
  <c r="M126" i="1" s="1"/>
  <c r="J125" i="1"/>
  <c r="N125" i="1" s="1"/>
  <c r="M125" i="1" s="1"/>
  <c r="N143" i="1"/>
  <c r="M143" i="1" s="1"/>
  <c r="J150" i="1"/>
  <c r="N150" i="1" s="1"/>
  <c r="M150" i="1" s="1"/>
  <c r="J149" i="1"/>
  <c r="N149" i="1" s="1"/>
  <c r="M149" i="1" s="1"/>
  <c r="J148" i="1"/>
  <c r="N148" i="1" s="1"/>
  <c r="M148" i="1" s="1"/>
  <c r="M156" i="1"/>
  <c r="F9" i="1"/>
  <c r="F13" i="1"/>
  <c r="F15" i="1"/>
  <c r="F36" i="1"/>
  <c r="F38" i="1"/>
  <c r="J47" i="1"/>
  <c r="N47" i="1" s="1"/>
  <c r="M47" i="1" s="1"/>
  <c r="J46" i="1"/>
  <c r="N46" i="1" s="1"/>
  <c r="J61" i="1"/>
  <c r="N61" i="1" s="1"/>
  <c r="M61" i="1" s="1"/>
  <c r="F61" i="1"/>
  <c r="J63" i="1"/>
  <c r="N63" i="1" s="1"/>
  <c r="M63" i="1" s="1"/>
  <c r="F63" i="1"/>
  <c r="F87" i="1"/>
  <c r="F101" i="1" s="1"/>
  <c r="F125" i="1"/>
  <c r="F148" i="1"/>
  <c r="F154" i="1" s="1"/>
  <c r="N180" i="1"/>
  <c r="J9" i="1"/>
  <c r="N9" i="1" s="1"/>
  <c r="M9" i="1" s="1"/>
  <c r="J10" i="1"/>
  <c r="N10" i="1" s="1"/>
  <c r="M10" i="1" s="1"/>
  <c r="F46" i="1"/>
  <c r="F48" i="1" s="1"/>
  <c r="J108" i="1"/>
  <c r="N108" i="1" s="1"/>
  <c r="M108" i="1" s="1"/>
  <c r="J107" i="1"/>
  <c r="N107" i="1" s="1"/>
  <c r="M107" i="1" s="1"/>
  <c r="J106" i="1"/>
  <c r="N106" i="1" s="1"/>
  <c r="M106" i="1" s="1"/>
  <c r="F106" i="1"/>
  <c r="J110" i="1"/>
  <c r="N110" i="1" s="1"/>
  <c r="M110" i="1" s="1"/>
  <c r="F110" i="1"/>
  <c r="M145" i="1"/>
  <c r="N85" i="1" l="1"/>
  <c r="F116" i="1"/>
  <c r="N28" i="1"/>
  <c r="N116" i="1"/>
  <c r="F165" i="1"/>
  <c r="F85" i="1"/>
  <c r="F28" i="1"/>
  <c r="F17" i="1"/>
  <c r="N39" i="1"/>
  <c r="M30" i="1"/>
  <c r="N76" i="1"/>
  <c r="F67" i="1"/>
  <c r="N17" i="1"/>
  <c r="N48" i="1"/>
  <c r="M46" i="1"/>
  <c r="N165" i="1"/>
  <c r="M165" i="1" s="1"/>
  <c r="N67" i="1"/>
  <c r="M55" i="1"/>
  <c r="N134" i="1"/>
  <c r="M121" i="1"/>
  <c r="N154" i="1"/>
  <c r="M154" i="1" s="1"/>
  <c r="N101" i="1"/>
  <c r="M87" i="1"/>
  <c r="F134" i="1"/>
  <c r="F39" i="1"/>
  <c r="F181" i="1" l="1"/>
  <c r="N181" i="1"/>
</calcChain>
</file>

<file path=xl/sharedStrings.xml><?xml version="1.0" encoding="utf-8"?>
<sst xmlns="http://schemas.openxmlformats.org/spreadsheetml/2006/main" count="483" uniqueCount="118">
  <si>
    <t>Тендерне завдання</t>
  </si>
  <si>
    <t xml:space="preserve"> ФАСАД</t>
  </si>
  <si>
    <t>№п/п</t>
  </si>
  <si>
    <t>Робота</t>
  </si>
  <si>
    <t>Од. Вим</t>
  </si>
  <si>
    <t xml:space="preserve">кіл-сть </t>
  </si>
  <si>
    <t>ціна за од., грн з ПДВ</t>
  </si>
  <si>
    <t>Вартість, грн з ПДВ</t>
  </si>
  <si>
    <t xml:space="preserve">Матеріали </t>
  </si>
  <si>
    <t>Од. вим.</t>
  </si>
  <si>
    <t>Витрати на од. робіт.</t>
  </si>
  <si>
    <t>К-сть матер. на вказаний об'єм.</t>
  </si>
  <si>
    <t>ціна за од., грн без ПДВ</t>
  </si>
  <si>
    <t>Вартість, грн без ПДВ</t>
  </si>
  <si>
    <t>Утеплення та оздоблення поля стіни товщ. 100 мм (з відм. +2,780 по +33,120)</t>
  </si>
  <si>
    <t xml:space="preserve">Наклеювання та кріплення утеплювача </t>
  </si>
  <si>
    <t>м2</t>
  </si>
  <si>
    <t>Клей для приклеювання  плит утеплювача (Nivo Fix, Baumit, 25 кг.)</t>
  </si>
  <si>
    <t>кг</t>
  </si>
  <si>
    <t>Плити теплоізоляційні з мінеральної вати 100мм</t>
  </si>
  <si>
    <t>Дюбель фасадний для термоізоляції з мет. Цвяхом і термогол 10Х180</t>
  </si>
  <si>
    <t>шт</t>
  </si>
  <si>
    <t>Армування склосіткою</t>
  </si>
  <si>
    <t>Клейова суміш Bau Contact, Baumit</t>
  </si>
  <si>
    <t>Лугостійка фасадна склосітка Bau Tex 145гр/м.кв</t>
  </si>
  <si>
    <t>Профіль кутовий  з арм. Сіткою</t>
  </si>
  <si>
    <t>мп</t>
  </si>
  <si>
    <t>Грунтування поверхні</t>
  </si>
  <si>
    <t>Універсальна грунтувальна суміш з кварцевим піском (УніПраймер)</t>
  </si>
  <si>
    <t>Нанесення мінеральної штукатурки</t>
  </si>
  <si>
    <t>Мінеральна декоративна штукатурка  Baumit Edelputz Special Вайт 1,5мм</t>
  </si>
  <si>
    <t>Фарбування мінеральної штукатурки</t>
  </si>
  <si>
    <t>Силіконова фарба Baumit (Силікон Колор, 0699) біла</t>
  </si>
  <si>
    <t>Фарбування мінеральної штукатурки, кольором</t>
  </si>
  <si>
    <t>Фарба для декоративного оздоблення фасаду інтенсивних кольорів Baumit (Pura Color, 0391) коричнева</t>
  </si>
  <si>
    <t>ВСЬОГО по п.1</t>
  </si>
  <si>
    <t>Влаштування відкосів</t>
  </si>
  <si>
    <t>Плити теплоізоляційні з мінеральної вати 30 мм</t>
  </si>
  <si>
    <t>планка примикання віконна з сіткою</t>
  </si>
  <si>
    <t>ВСЬОГО по п.2</t>
  </si>
  <si>
    <t>Лоджії влаштування відкосів</t>
  </si>
  <si>
    <t>ВСЬОГО по п.4</t>
  </si>
  <si>
    <t>Лоджії влаштування нижніх відкосів</t>
  </si>
  <si>
    <t>ВСЬОГО по п.5</t>
  </si>
  <si>
    <t>Попереднє утеплення монолітних поясів плитами утеплювача</t>
  </si>
  <si>
    <t>наклеювання плит утеплювача</t>
  </si>
  <si>
    <t>м²</t>
  </si>
  <si>
    <t>Плити теплоізоляційні з мінеральної вати 50 мм</t>
  </si>
  <si>
    <t>ВСЬОГО по п.6</t>
  </si>
  <si>
    <t>Влаштування нижніх відкосів</t>
  </si>
  <si>
    <t>ВСЬОГО по п.7</t>
  </si>
  <si>
    <t xml:space="preserve">Влаштування накладних елементів, декору </t>
  </si>
  <si>
    <t>Плити теплоізоляційні ПСБС 200мм</t>
  </si>
  <si>
    <t>м3</t>
  </si>
  <si>
    <t>Дюбель анкерний+шпілька різьбова+гайка з шайбою+тарілка прижимна</t>
  </si>
  <si>
    <t>Фарба для декоративного оздоблення фасаду інтенсивних кольорів Baumit (Pura Color, 0291) оранж</t>
  </si>
  <si>
    <t>Встановлення кольорових відливів</t>
  </si>
  <si>
    <t>Відлив кольоровий, Оранж 220мм</t>
  </si>
  <si>
    <t>Герметик ГідроФикс</t>
  </si>
  <si>
    <t>Дюбель моллі для відлива з саморізом</t>
  </si>
  <si>
    <t>ВСЬОГО по п.8</t>
  </si>
  <si>
    <t>Влаштування утеплення першого поверху, під клінкер (з відм.+0,220 по  +2,780 )</t>
  </si>
  <si>
    <t>Baumit StrongTex - склосітка панцирна, щільністю 340 г/м², чарунка 6х6 мм</t>
  </si>
  <si>
    <t>ВСЬОГО по п.9</t>
  </si>
  <si>
    <t>Влаштування відкосів першого поверху</t>
  </si>
  <si>
    <t>Наклеювання відкосів першого поверху</t>
  </si>
  <si>
    <t>ВСЬОГО по п.10</t>
  </si>
  <si>
    <t>Влаштування накладних елементів, декори між 1-м та 2-м поверхами (відм+2,810 -- +3,440)</t>
  </si>
  <si>
    <t>приклеювання та кріплення декору між 1-м та 2поверхами</t>
  </si>
  <si>
    <t>Плити теплоізоляційні ПСБС 100мм</t>
  </si>
  <si>
    <t>Фарба для декоративного оздоблення фасаду інтенсивних кольорів Baumit (Pura Color, 0699) біла</t>
  </si>
  <si>
    <t>Відлив кольоровий, 220мм</t>
  </si>
  <si>
    <t>Відлив кольоровий, 420мм</t>
  </si>
  <si>
    <t>ВСЬОГО по п.11</t>
  </si>
  <si>
    <t>Облаштування вхідних груп, утеплення екструдером</t>
  </si>
  <si>
    <t>облаштування вхідної групи, утеплення екструдером</t>
  </si>
  <si>
    <t>Плити екструдеровані 30мм</t>
  </si>
  <si>
    <t>Дюбель фасадний для термоізоляції з мет. Цвяхом і термогол 10Х120</t>
  </si>
  <si>
    <t>ВСЬОГО по п.12</t>
  </si>
  <si>
    <t>Влаштування деформаційних швів</t>
  </si>
  <si>
    <t>Встановлення деформаційного профіля між 12-ю та 13-ю секц. З двох сторін</t>
  </si>
  <si>
    <t>Деформаційний профіль V-FORM</t>
  </si>
  <si>
    <t>ВСЬОГО по п.13</t>
  </si>
  <si>
    <t>Влаштування накладних елементів, карніз по контуру покрівлі</t>
  </si>
  <si>
    <t>приклеювання та кріплення декору</t>
  </si>
  <si>
    <t>ВСЬОГО по п.14</t>
  </si>
  <si>
    <t>Монтаж дренажного трубопроводу</t>
  </si>
  <si>
    <t xml:space="preserve">Свердління отворів в зовнішній стіні </t>
  </si>
  <si>
    <t>Монтаж дренажного трубопроводу з кріпленням до стіни</t>
  </si>
  <si>
    <t>Труба 32/1000</t>
  </si>
  <si>
    <t>Труба 32/3000</t>
  </si>
  <si>
    <t>Труба 32/500</t>
  </si>
  <si>
    <t>Труба 50/500</t>
  </si>
  <si>
    <t>коліно 90 діам.32</t>
  </si>
  <si>
    <t>Трійник 32/32/87</t>
  </si>
  <si>
    <t>ВСЬОГО по п.15</t>
  </si>
  <si>
    <t>Утеплення та оздоблення вент. Каналів товщ.100 мм</t>
  </si>
  <si>
    <t xml:space="preserve"> </t>
  </si>
  <si>
    <t>ВСЬОГО по п.16</t>
  </si>
  <si>
    <t>Утеплення та оздоблення вихода на покрівлю товщ.100 мм</t>
  </si>
  <si>
    <t>ВСЬОГО по п.17</t>
  </si>
  <si>
    <t>Влаштування накладних елементів виходу на покрівлю, карніз по контуру покрівлі</t>
  </si>
  <si>
    <t>Загальна вартість робіт :</t>
  </si>
  <si>
    <t xml:space="preserve">Кількість робітників що будуть задіяні на виконанні робіт </t>
  </si>
  <si>
    <t>Термін виконання робіт</t>
  </si>
  <si>
    <t>Чисельність ІТП (працівників ПТО), які будуть займатися плануванням реалізації даних робіт</t>
  </si>
  <si>
    <t>Досвід виконання подібних робіт із зазначенням об'єктів та замовників</t>
  </si>
  <si>
    <t>Фарба для декоративного оздоблення фасаду інтенсивних кольорів Baumit (Pura Color, 0391) оранж</t>
  </si>
  <si>
    <t>Герметик титан кауч.прозорий</t>
  </si>
  <si>
    <t>пена клей титан</t>
  </si>
  <si>
    <t xml:space="preserve">"       "                       2021 року </t>
  </si>
  <si>
    <t>ВСЬОГО по п.3</t>
  </si>
  <si>
    <r>
      <t xml:space="preserve">Будівництво багатоквартирного житлового будинку з вбудовано-прибудованими нежитловими приміщеннями за адресою:                                               Київська обл. Києво-Святошинський р-н,с.Крюківщина, вул. Одеська.                                                                                                                                                                              Черга ІІІ.Секція 2 </t>
    </r>
    <r>
      <rPr>
        <sz val="18"/>
        <color rgb="FFFF0000"/>
        <rFont val="Calibri"/>
        <family val="2"/>
        <charset val="204"/>
        <scheme val="minor"/>
      </rPr>
      <t>(Секція 14)</t>
    </r>
  </si>
  <si>
    <t>Загальна вартість матеріалів:</t>
  </si>
  <si>
    <t>Цією пропозицією ми погоджуємося з усіма умовами та вимогами визначеними у технічному завданні зокрема:                                                                                                                                                                                       
Робоча документація перевірена Підрядником, зауваження відсутні.
У вартості робіт враховані всі супутні роботи і витрати необхідні для виконання повного обсягу робіт згідно наданої на тендер робочої документації.
На вартість робіт встановлюються тверді розцінки які включають:
- Погодження норм витрат матеріалів та розробка технологічної карти в разі потреби.
- Витратні та кріпильні та подібні до них матеріали такі як: болти, гайки, шайби, стяжки кабельні, саморізи, дюбеля, ізострічки, тримачі кабеля, піна, електроди, анкера, стрічки монтажні, термоусадочні трубки тощо.
- Прибуток, загальновиробничі та адміністративні витрати, ризики, інфляція на період виконання робіт, витрати на відрядження, додаткові витрати в зв’язку з сезонними чинниками, амортизація інструменту, транспорту, обладнання замовника та  тимчасові пристосування, перевезення робітників на об’єкт транспортом підрядника, витрати на охорону праці та пожежну безпеку, всі інші супутні роботи і витрати підрядника пов’язані із здійсненням робіт передбачених даною КП.
- Вертикальне та горизонтальне переміщення матеріалів та обладнання; 
- Підготовчі роботи, що передбачені технологією виконання робіт (якщо дані роботи не передбачені даним переліком);
- При висоті до 4 м всередині будівлі та до 6 м зовні передбачено  виконання робіт з інвентарних столиків, драбин і приставних драбин; 
- Прибирання сміття та складування його у визначеному замовником місці для подальшого навантаження та вивезення;
Постачальника матеріалів та їх вартість визначає замовник.
Вартість робіт враховує, що роботи виконуються на будівництві житлового комплекса, почергово по 2-3 поверхи, паралельно виконуються роботи іншими підрядними організаціями.
В склад робіт входить:
Проживання робітників підрядника забезпечується підрядником. 
Розміщення «вагончиків» підрядника на території замовника здійснюється за умови відшкодування відповідних витрат (електропостачання, комунальні витрати, тощо).</t>
  </si>
  <si>
    <t>Умови оплати:</t>
  </si>
  <si>
    <t>Гарантія на виконані роботи</t>
  </si>
  <si>
    <t>М. П. Підрядника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</si>
</sst>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_р_."/>
    <numFmt numFmtId="166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2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4" fontId="4" fillId="0" borderId="5" xfId="0" applyNumberFormat="1" applyFont="1" applyFill="1" applyBorder="1"/>
    <xf numFmtId="0" fontId="6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vertical="top" wrapText="1"/>
    </xf>
    <xf numFmtId="0" fontId="1" fillId="0" borderId="5" xfId="0" applyFont="1" applyFill="1" applyBorder="1"/>
    <xf numFmtId="165" fontId="1" fillId="0" borderId="5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2" fontId="1" fillId="0" borderId="5" xfId="0" applyNumberFormat="1" applyFont="1" applyFill="1" applyBorder="1" applyAlignment="1">
      <alignment horizontal="right"/>
    </xf>
    <xf numFmtId="2" fontId="1" fillId="0" borderId="5" xfId="0" applyNumberFormat="1" applyFont="1" applyFill="1" applyBorder="1"/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>
      <alignment horizontal="left" vertical="center" wrapText="1"/>
    </xf>
    <xf numFmtId="165" fontId="0" fillId="0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66" fontId="0" fillId="0" borderId="0" xfId="0" applyNumberFormat="1" applyFont="1" applyFill="1" applyAlignment="1">
      <alignment horizontal="right" vertical="center"/>
    </xf>
    <xf numFmtId="2" fontId="0" fillId="0" borderId="0" xfId="0" applyNumberFormat="1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9" xfId="0" applyFont="1" applyFill="1" applyBorder="1"/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3"/>
  <sheetViews>
    <sheetView tabSelected="1" topLeftCell="A103" workbookViewId="0">
      <selection activeCell="B189" sqref="B189"/>
    </sheetView>
  </sheetViews>
  <sheetFormatPr defaultColWidth="8.7109375" defaultRowHeight="15" x14ac:dyDescent="0.25"/>
  <cols>
    <col min="1" max="1" width="5.7109375" style="60" customWidth="1"/>
    <col min="2" max="2" width="42.140625" style="63" customWidth="1"/>
    <col min="3" max="3" width="5.140625" style="62" customWidth="1"/>
    <col min="4" max="4" width="8.140625" style="61" customWidth="1"/>
    <col min="5" max="5" width="7.7109375" style="62" customWidth="1"/>
    <col min="6" max="6" width="12.85546875" style="62" customWidth="1"/>
    <col min="7" max="7" width="64.28515625" style="63" customWidth="1"/>
    <col min="8" max="8" width="5.7109375" style="62" customWidth="1"/>
    <col min="9" max="9" width="7.7109375" style="62" customWidth="1"/>
    <col min="10" max="10" width="10.140625" style="61" customWidth="1"/>
    <col min="11" max="11" width="8.7109375" style="61" customWidth="1"/>
    <col min="12" max="12" width="7.140625" style="64" customWidth="1"/>
    <col min="13" max="13" width="10.85546875" style="64" customWidth="1"/>
    <col min="14" max="14" width="10.28515625" style="65" customWidth="1"/>
    <col min="15" max="15" width="39.140625" style="22" customWidth="1"/>
    <col min="16" max="16384" width="8.7109375" style="22"/>
  </cols>
  <sheetData>
    <row r="1" spans="1:14" s="1" customFormat="1" ht="18" customHeight="1" x14ac:dyDescent="0.25">
      <c r="A1" s="91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" customFormat="1" ht="67.150000000000006" customHeight="1" x14ac:dyDescent="0.35">
      <c r="A2" s="77" t="s">
        <v>112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s="2" customFormat="1" ht="29.45" customHeight="1" thickBot="1" x14ac:dyDescent="0.4">
      <c r="A3" s="90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s="11" customFormat="1" ht="79.900000000000006" customHeight="1" thickBot="1" x14ac:dyDescent="0.3">
      <c r="A4" s="3" t="s">
        <v>2</v>
      </c>
      <c r="B4" s="4" t="s">
        <v>3</v>
      </c>
      <c r="C4" s="5" t="s">
        <v>4</v>
      </c>
      <c r="D4" s="6" t="s">
        <v>5</v>
      </c>
      <c r="E4" s="5" t="s">
        <v>6</v>
      </c>
      <c r="F4" s="4" t="s">
        <v>7</v>
      </c>
      <c r="G4" s="5" t="s">
        <v>8</v>
      </c>
      <c r="H4" s="4" t="s">
        <v>9</v>
      </c>
      <c r="I4" s="5" t="s">
        <v>10</v>
      </c>
      <c r="J4" s="6" t="s">
        <v>11</v>
      </c>
      <c r="K4" s="7" t="s">
        <v>12</v>
      </c>
      <c r="L4" s="8" t="s">
        <v>6</v>
      </c>
      <c r="M4" s="9" t="s">
        <v>13</v>
      </c>
      <c r="N4" s="10" t="s">
        <v>7</v>
      </c>
    </row>
    <row r="5" spans="1:14" s="13" customFormat="1" ht="18.399999999999999" customHeight="1" x14ac:dyDescent="0.25">
      <c r="A5" s="12">
        <v>1</v>
      </c>
      <c r="B5" s="78" t="s">
        <v>14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ht="15" customHeight="1" x14ac:dyDescent="0.25">
      <c r="A6" s="14"/>
      <c r="B6" s="15" t="s">
        <v>15</v>
      </c>
      <c r="C6" s="16" t="s">
        <v>16</v>
      </c>
      <c r="D6" s="17">
        <v>1676.2</v>
      </c>
      <c r="E6" s="17"/>
      <c r="F6" s="17">
        <f>E6*D6</f>
        <v>0</v>
      </c>
      <c r="G6" s="18" t="s">
        <v>17</v>
      </c>
      <c r="H6" s="19" t="s">
        <v>18</v>
      </c>
      <c r="I6" s="20">
        <v>6</v>
      </c>
      <c r="J6" s="17">
        <f>I6*D6</f>
        <v>10057.200000000001</v>
      </c>
      <c r="K6" s="17">
        <f>L6/1.2</f>
        <v>0</v>
      </c>
      <c r="L6" s="21"/>
      <c r="M6" s="21">
        <f>N6/1.2</f>
        <v>0</v>
      </c>
      <c r="N6" s="21">
        <f>L6*J6</f>
        <v>0</v>
      </c>
    </row>
    <row r="7" spans="1:14" ht="15" customHeight="1" x14ac:dyDescent="0.25">
      <c r="A7" s="14"/>
      <c r="B7" s="15"/>
      <c r="C7" s="20"/>
      <c r="D7" s="17"/>
      <c r="E7" s="17"/>
      <c r="F7" s="17"/>
      <c r="G7" s="15" t="s">
        <v>19</v>
      </c>
      <c r="H7" s="20" t="s">
        <v>16</v>
      </c>
      <c r="I7" s="20">
        <v>1.1000000000000001</v>
      </c>
      <c r="J7" s="17">
        <f>I7*D6</f>
        <v>1843.8200000000002</v>
      </c>
      <c r="K7" s="17">
        <f t="shared" ref="K7:K16" si="0">L7/1.2</f>
        <v>0</v>
      </c>
      <c r="L7" s="21"/>
      <c r="M7" s="21">
        <f t="shared" ref="M7:M16" si="1">N7/1.2</f>
        <v>0</v>
      </c>
      <c r="N7" s="21">
        <f t="shared" ref="N7:N16" si="2">L7*J7</f>
        <v>0</v>
      </c>
    </row>
    <row r="8" spans="1:14" ht="15" customHeight="1" x14ac:dyDescent="0.25">
      <c r="A8" s="14"/>
      <c r="B8" s="15"/>
      <c r="C8" s="20"/>
      <c r="D8" s="17"/>
      <c r="E8" s="17"/>
      <c r="F8" s="17"/>
      <c r="G8" s="15" t="s">
        <v>20</v>
      </c>
      <c r="H8" s="20" t="s">
        <v>21</v>
      </c>
      <c r="I8" s="20">
        <v>8</v>
      </c>
      <c r="J8" s="17">
        <f>I8*D6</f>
        <v>13409.6</v>
      </c>
      <c r="K8" s="17">
        <f t="shared" si="0"/>
        <v>0</v>
      </c>
      <c r="L8" s="21"/>
      <c r="M8" s="21">
        <f t="shared" si="1"/>
        <v>0</v>
      </c>
      <c r="N8" s="21">
        <f t="shared" si="2"/>
        <v>0</v>
      </c>
    </row>
    <row r="9" spans="1:14" ht="15" customHeight="1" x14ac:dyDescent="0.25">
      <c r="A9" s="14"/>
      <c r="B9" s="15" t="s">
        <v>22</v>
      </c>
      <c r="C9" s="16" t="s">
        <v>16</v>
      </c>
      <c r="D9" s="17">
        <v>1676.2</v>
      </c>
      <c r="E9" s="17"/>
      <c r="F9" s="17">
        <f t="shared" ref="F9:F13" si="3">E9*D9</f>
        <v>0</v>
      </c>
      <c r="G9" s="15" t="s">
        <v>23</v>
      </c>
      <c r="H9" s="20" t="s">
        <v>18</v>
      </c>
      <c r="I9" s="20">
        <v>6</v>
      </c>
      <c r="J9" s="17">
        <f>I9*D9</f>
        <v>10057.200000000001</v>
      </c>
      <c r="K9" s="17">
        <f t="shared" si="0"/>
        <v>0</v>
      </c>
      <c r="L9" s="21"/>
      <c r="M9" s="21">
        <f t="shared" si="1"/>
        <v>0</v>
      </c>
      <c r="N9" s="21">
        <f t="shared" si="2"/>
        <v>0</v>
      </c>
    </row>
    <row r="10" spans="1:14" ht="15" customHeight="1" x14ac:dyDescent="0.25">
      <c r="A10" s="14"/>
      <c r="B10" s="23"/>
      <c r="C10" s="20"/>
      <c r="D10" s="17"/>
      <c r="E10" s="17"/>
      <c r="F10" s="17"/>
      <c r="G10" s="15" t="s">
        <v>24</v>
      </c>
      <c r="H10" s="20" t="s">
        <v>16</v>
      </c>
      <c r="I10" s="20">
        <v>1.1499999999999999</v>
      </c>
      <c r="J10" s="17">
        <f>I10*D9</f>
        <v>1927.6299999999999</v>
      </c>
      <c r="K10" s="17">
        <f t="shared" si="0"/>
        <v>0</v>
      </c>
      <c r="L10" s="21"/>
      <c r="M10" s="21">
        <f t="shared" si="1"/>
        <v>0</v>
      </c>
      <c r="N10" s="21">
        <f t="shared" si="2"/>
        <v>0</v>
      </c>
    </row>
    <row r="11" spans="1:14" ht="15" customHeight="1" x14ac:dyDescent="0.25">
      <c r="A11" s="14"/>
      <c r="B11" s="23"/>
      <c r="C11" s="20"/>
      <c r="D11" s="17"/>
      <c r="E11" s="17"/>
      <c r="F11" s="17"/>
      <c r="G11" s="15" t="s">
        <v>25</v>
      </c>
      <c r="H11" s="20" t="s">
        <v>26</v>
      </c>
      <c r="I11" s="20">
        <v>1.1000000000000001</v>
      </c>
      <c r="J11" s="17">
        <f>I11*D9</f>
        <v>1843.8200000000002</v>
      </c>
      <c r="K11" s="17">
        <f t="shared" si="0"/>
        <v>0</v>
      </c>
      <c r="L11" s="21"/>
      <c r="M11" s="21">
        <f t="shared" si="1"/>
        <v>0</v>
      </c>
      <c r="N11" s="21">
        <f t="shared" si="2"/>
        <v>0</v>
      </c>
    </row>
    <row r="12" spans="1:14" ht="15" customHeight="1" x14ac:dyDescent="0.25">
      <c r="A12" s="14"/>
      <c r="B12" s="15" t="s">
        <v>27</v>
      </c>
      <c r="C12" s="16" t="s">
        <v>16</v>
      </c>
      <c r="D12" s="17">
        <v>1676.2</v>
      </c>
      <c r="E12" s="17"/>
      <c r="F12" s="17">
        <f t="shared" si="3"/>
        <v>0</v>
      </c>
      <c r="G12" s="15" t="s">
        <v>28</v>
      </c>
      <c r="H12" s="20" t="s">
        <v>18</v>
      </c>
      <c r="I12" s="20">
        <v>0.3</v>
      </c>
      <c r="J12" s="17">
        <f>I12*D12</f>
        <v>502.86</v>
      </c>
      <c r="K12" s="17">
        <f t="shared" si="0"/>
        <v>0</v>
      </c>
      <c r="L12" s="21"/>
      <c r="M12" s="21">
        <f t="shared" si="1"/>
        <v>0</v>
      </c>
      <c r="N12" s="21">
        <f t="shared" si="2"/>
        <v>0</v>
      </c>
    </row>
    <row r="13" spans="1:14" ht="15" customHeight="1" x14ac:dyDescent="0.25">
      <c r="A13" s="14"/>
      <c r="B13" s="15" t="s">
        <v>29</v>
      </c>
      <c r="C13" s="16" t="s">
        <v>16</v>
      </c>
      <c r="D13" s="17">
        <v>1572.2</v>
      </c>
      <c r="E13" s="17"/>
      <c r="F13" s="17">
        <f t="shared" si="3"/>
        <v>0</v>
      </c>
      <c r="G13" s="23" t="s">
        <v>30</v>
      </c>
      <c r="H13" s="20" t="s">
        <v>18</v>
      </c>
      <c r="I13" s="20">
        <v>3</v>
      </c>
      <c r="J13" s="17">
        <f>I13*D13</f>
        <v>4716.6000000000004</v>
      </c>
      <c r="K13" s="17">
        <f t="shared" si="0"/>
        <v>0</v>
      </c>
      <c r="L13" s="21"/>
      <c r="M13" s="21">
        <f t="shared" si="1"/>
        <v>0</v>
      </c>
      <c r="N13" s="21">
        <f t="shared" si="2"/>
        <v>0</v>
      </c>
    </row>
    <row r="14" spans="1:14" ht="15" customHeight="1" x14ac:dyDescent="0.25">
      <c r="A14" s="14"/>
      <c r="B14" s="15" t="s">
        <v>31</v>
      </c>
      <c r="C14" s="16" t="s">
        <v>16</v>
      </c>
      <c r="D14" s="17">
        <v>1207.2</v>
      </c>
      <c r="E14" s="17"/>
      <c r="F14" s="17">
        <f>E14*D14</f>
        <v>0</v>
      </c>
      <c r="G14" s="23" t="s">
        <v>32</v>
      </c>
      <c r="H14" s="20" t="s">
        <v>18</v>
      </c>
      <c r="I14" s="20">
        <v>0.5</v>
      </c>
      <c r="J14" s="17">
        <f>I14*D14</f>
        <v>603.6</v>
      </c>
      <c r="K14" s="17">
        <f t="shared" si="0"/>
        <v>0</v>
      </c>
      <c r="L14" s="21"/>
      <c r="M14" s="21">
        <f t="shared" si="1"/>
        <v>0</v>
      </c>
      <c r="N14" s="21">
        <f t="shared" si="2"/>
        <v>0</v>
      </c>
    </row>
    <row r="15" spans="1:14" ht="30" customHeight="1" x14ac:dyDescent="0.25">
      <c r="A15" s="14"/>
      <c r="B15" s="15" t="s">
        <v>33</v>
      </c>
      <c r="C15" s="16" t="s">
        <v>16</v>
      </c>
      <c r="D15" s="17">
        <v>332</v>
      </c>
      <c r="E15" s="17"/>
      <c r="F15" s="17">
        <f>E14*D15</f>
        <v>0</v>
      </c>
      <c r="G15" s="15" t="s">
        <v>34</v>
      </c>
      <c r="H15" s="20" t="s">
        <v>18</v>
      </c>
      <c r="I15" s="20">
        <v>0.5</v>
      </c>
      <c r="J15" s="17">
        <f>I15*D15</f>
        <v>166</v>
      </c>
      <c r="K15" s="17">
        <f t="shared" si="0"/>
        <v>0</v>
      </c>
      <c r="L15" s="21"/>
      <c r="M15" s="21">
        <f t="shared" si="1"/>
        <v>0</v>
      </c>
      <c r="N15" s="21">
        <f t="shared" si="2"/>
        <v>0</v>
      </c>
    </row>
    <row r="16" spans="1:14" ht="30" customHeight="1" x14ac:dyDescent="0.25">
      <c r="A16" s="14"/>
      <c r="B16" s="15" t="s">
        <v>33</v>
      </c>
      <c r="C16" s="16" t="s">
        <v>16</v>
      </c>
      <c r="D16" s="17">
        <v>33</v>
      </c>
      <c r="E16" s="17"/>
      <c r="F16" s="17">
        <f>E16*D16</f>
        <v>0</v>
      </c>
      <c r="G16" s="15" t="s">
        <v>107</v>
      </c>
      <c r="H16" s="20" t="s">
        <v>18</v>
      </c>
      <c r="I16" s="20">
        <v>0.5</v>
      </c>
      <c r="J16" s="17">
        <f>I16*D16</f>
        <v>16.5</v>
      </c>
      <c r="K16" s="17">
        <f t="shared" si="0"/>
        <v>0</v>
      </c>
      <c r="L16" s="21"/>
      <c r="M16" s="21">
        <f t="shared" si="1"/>
        <v>0</v>
      </c>
      <c r="N16" s="21">
        <f t="shared" si="2"/>
        <v>0</v>
      </c>
    </row>
    <row r="17" spans="1:14" s="11" customFormat="1" ht="16.149999999999999" customHeight="1" x14ac:dyDescent="0.25">
      <c r="A17" s="14"/>
      <c r="B17" s="24" t="s">
        <v>35</v>
      </c>
      <c r="C17" s="14"/>
      <c r="D17" s="25"/>
      <c r="E17" s="25"/>
      <c r="F17" s="25">
        <f>SUM(F6:F15)</f>
        <v>0</v>
      </c>
      <c r="G17" s="24"/>
      <c r="H17" s="26"/>
      <c r="I17" s="26"/>
      <c r="J17" s="25"/>
      <c r="K17" s="25"/>
      <c r="L17" s="27"/>
      <c r="M17" s="27"/>
      <c r="N17" s="27">
        <f>SUM(N6:N16)</f>
        <v>0</v>
      </c>
    </row>
    <row r="18" spans="1:14" s="13" customFormat="1" ht="15" customHeight="1" x14ac:dyDescent="0.25">
      <c r="A18" s="12">
        <v>2</v>
      </c>
      <c r="B18" s="75" t="s">
        <v>36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4" s="32" customFormat="1" ht="15" customHeight="1" x14ac:dyDescent="0.25">
      <c r="A19" s="28"/>
      <c r="B19" s="15" t="s">
        <v>15</v>
      </c>
      <c r="C19" s="20" t="s">
        <v>26</v>
      </c>
      <c r="D19" s="29">
        <v>660.8</v>
      </c>
      <c r="E19" s="30"/>
      <c r="F19" s="17">
        <f>E19*D19</f>
        <v>0</v>
      </c>
      <c r="G19" s="18" t="s">
        <v>17</v>
      </c>
      <c r="H19" s="19" t="s">
        <v>18</v>
      </c>
      <c r="I19" s="31">
        <v>0.8</v>
      </c>
      <c r="J19" s="29">
        <f>I19*D19</f>
        <v>528.64</v>
      </c>
      <c r="K19" s="17">
        <f>L19/1.2</f>
        <v>0</v>
      </c>
      <c r="L19" s="21"/>
      <c r="M19" s="21">
        <f>N19/1.2</f>
        <v>0</v>
      </c>
      <c r="N19" s="21">
        <f>L19*J19</f>
        <v>0</v>
      </c>
    </row>
    <row r="20" spans="1:14" s="32" customFormat="1" ht="15" customHeight="1" x14ac:dyDescent="0.25">
      <c r="A20" s="28"/>
      <c r="B20" s="15"/>
      <c r="C20" s="20"/>
      <c r="D20" s="29"/>
      <c r="E20" s="33"/>
      <c r="F20" s="17"/>
      <c r="G20" s="15" t="s">
        <v>37</v>
      </c>
      <c r="H20" s="20" t="s">
        <v>16</v>
      </c>
      <c r="I20" s="31">
        <v>0.18</v>
      </c>
      <c r="J20" s="29">
        <f>I20*D19</f>
        <v>118.94399999999999</v>
      </c>
      <c r="K20" s="17">
        <f t="shared" ref="K20:K27" si="4">L20/1.2</f>
        <v>0</v>
      </c>
      <c r="L20" s="21"/>
      <c r="M20" s="21">
        <f t="shared" ref="M20:M27" si="5">N20/1.2</f>
        <v>0</v>
      </c>
      <c r="N20" s="21">
        <f t="shared" ref="N20:N27" si="6">L20*J20</f>
        <v>0</v>
      </c>
    </row>
    <row r="21" spans="1:14" s="32" customFormat="1" ht="15" customHeight="1" x14ac:dyDescent="0.25">
      <c r="A21" s="28"/>
      <c r="B21" s="15"/>
      <c r="C21" s="20"/>
      <c r="D21" s="29"/>
      <c r="E21" s="33"/>
      <c r="F21" s="17"/>
      <c r="G21" s="15" t="s">
        <v>38</v>
      </c>
      <c r="H21" s="34" t="s">
        <v>26</v>
      </c>
      <c r="I21" s="31">
        <v>1.1000000000000001</v>
      </c>
      <c r="J21" s="29">
        <f>I21*D19</f>
        <v>726.88</v>
      </c>
      <c r="K21" s="17">
        <f t="shared" si="4"/>
        <v>0</v>
      </c>
      <c r="L21" s="21"/>
      <c r="M21" s="21">
        <f t="shared" si="5"/>
        <v>0</v>
      </c>
      <c r="N21" s="21">
        <f t="shared" si="6"/>
        <v>0</v>
      </c>
    </row>
    <row r="22" spans="1:14" ht="15" customHeight="1" x14ac:dyDescent="0.25">
      <c r="A22" s="14"/>
      <c r="B22" s="15" t="s">
        <v>22</v>
      </c>
      <c r="C22" s="20" t="s">
        <v>26</v>
      </c>
      <c r="D22" s="29">
        <v>660.8</v>
      </c>
      <c r="E22" s="17"/>
      <c r="F22" s="17">
        <f>E22*D22</f>
        <v>0</v>
      </c>
      <c r="G22" s="15" t="s">
        <v>23</v>
      </c>
      <c r="H22" s="20" t="s">
        <v>18</v>
      </c>
      <c r="I22" s="20">
        <f>7*0.14</f>
        <v>0.98000000000000009</v>
      </c>
      <c r="J22" s="17">
        <f>I22*D22</f>
        <v>647.58400000000006</v>
      </c>
      <c r="K22" s="17">
        <f t="shared" si="4"/>
        <v>0</v>
      </c>
      <c r="L22" s="21"/>
      <c r="M22" s="21">
        <f t="shared" si="5"/>
        <v>0</v>
      </c>
      <c r="N22" s="21">
        <f t="shared" si="6"/>
        <v>0</v>
      </c>
    </row>
    <row r="23" spans="1:14" ht="15" customHeight="1" x14ac:dyDescent="0.25">
      <c r="A23" s="14"/>
      <c r="B23" s="23"/>
      <c r="C23" s="20"/>
      <c r="D23" s="29"/>
      <c r="E23" s="17"/>
      <c r="F23" s="17"/>
      <c r="G23" s="15" t="s">
        <v>24</v>
      </c>
      <c r="H23" s="20" t="s">
        <v>16</v>
      </c>
      <c r="I23" s="20">
        <v>0.19</v>
      </c>
      <c r="J23" s="17">
        <f>I23*D22</f>
        <v>125.55199999999999</v>
      </c>
      <c r="K23" s="17">
        <f t="shared" si="4"/>
        <v>0</v>
      </c>
      <c r="L23" s="21"/>
      <c r="M23" s="21">
        <f t="shared" si="5"/>
        <v>0</v>
      </c>
      <c r="N23" s="21">
        <f t="shared" si="6"/>
        <v>0</v>
      </c>
    </row>
    <row r="24" spans="1:14" ht="15" customHeight="1" x14ac:dyDescent="0.25">
      <c r="A24" s="14"/>
      <c r="B24" s="23"/>
      <c r="C24" s="20"/>
      <c r="D24" s="29"/>
      <c r="E24" s="17"/>
      <c r="F24" s="17"/>
      <c r="G24" s="15" t="s">
        <v>25</v>
      </c>
      <c r="H24" s="20" t="s">
        <v>26</v>
      </c>
      <c r="I24" s="20">
        <v>1.1000000000000001</v>
      </c>
      <c r="J24" s="17">
        <f>I24*D22</f>
        <v>726.88</v>
      </c>
      <c r="K24" s="17">
        <f t="shared" si="4"/>
        <v>0</v>
      </c>
      <c r="L24" s="21"/>
      <c r="M24" s="21">
        <f t="shared" si="5"/>
        <v>0</v>
      </c>
      <c r="N24" s="21">
        <f t="shared" si="6"/>
        <v>0</v>
      </c>
    </row>
    <row r="25" spans="1:14" ht="15" customHeight="1" x14ac:dyDescent="0.25">
      <c r="A25" s="14"/>
      <c r="B25" s="15" t="s">
        <v>27</v>
      </c>
      <c r="C25" s="16" t="s">
        <v>26</v>
      </c>
      <c r="D25" s="29">
        <v>660.8</v>
      </c>
      <c r="E25" s="17"/>
      <c r="F25" s="17">
        <f t="shared" ref="F25:F27" si="7">E25*D25</f>
        <v>0</v>
      </c>
      <c r="G25" s="15" t="s">
        <v>28</v>
      </c>
      <c r="H25" s="20" t="s">
        <v>18</v>
      </c>
      <c r="I25" s="20">
        <v>0.05</v>
      </c>
      <c r="J25" s="17">
        <f>I25*D25</f>
        <v>33.04</v>
      </c>
      <c r="K25" s="17">
        <f t="shared" si="4"/>
        <v>0</v>
      </c>
      <c r="L25" s="21"/>
      <c r="M25" s="21">
        <f t="shared" si="5"/>
        <v>0</v>
      </c>
      <c r="N25" s="21">
        <f t="shared" si="6"/>
        <v>0</v>
      </c>
    </row>
    <row r="26" spans="1:14" ht="15" customHeight="1" x14ac:dyDescent="0.25">
      <c r="A26" s="14"/>
      <c r="B26" s="15" t="s">
        <v>29</v>
      </c>
      <c r="C26" s="16" t="s">
        <v>26</v>
      </c>
      <c r="D26" s="29">
        <v>660.8</v>
      </c>
      <c r="E26" s="17"/>
      <c r="F26" s="17">
        <f t="shared" si="7"/>
        <v>0</v>
      </c>
      <c r="G26" s="23" t="s">
        <v>30</v>
      </c>
      <c r="H26" s="20" t="s">
        <v>18</v>
      </c>
      <c r="I26" s="20">
        <v>0.48</v>
      </c>
      <c r="J26" s="17">
        <f>I26*D26</f>
        <v>317.18399999999997</v>
      </c>
      <c r="K26" s="17">
        <f t="shared" si="4"/>
        <v>0</v>
      </c>
      <c r="L26" s="21"/>
      <c r="M26" s="21">
        <f t="shared" si="5"/>
        <v>0</v>
      </c>
      <c r="N26" s="21">
        <f t="shared" si="6"/>
        <v>0</v>
      </c>
    </row>
    <row r="27" spans="1:14" ht="15" customHeight="1" x14ac:dyDescent="0.25">
      <c r="A27" s="14"/>
      <c r="B27" s="15" t="s">
        <v>31</v>
      </c>
      <c r="C27" s="16" t="s">
        <v>26</v>
      </c>
      <c r="D27" s="29">
        <v>660.8</v>
      </c>
      <c r="E27" s="17"/>
      <c r="F27" s="17">
        <f t="shared" si="7"/>
        <v>0</v>
      </c>
      <c r="G27" s="23" t="s">
        <v>32</v>
      </c>
      <c r="H27" s="20" t="s">
        <v>18</v>
      </c>
      <c r="I27" s="20">
        <v>0.08</v>
      </c>
      <c r="J27" s="17">
        <f>I27*D27</f>
        <v>52.863999999999997</v>
      </c>
      <c r="K27" s="17">
        <f t="shared" si="4"/>
        <v>0</v>
      </c>
      <c r="L27" s="21"/>
      <c r="M27" s="21">
        <f t="shared" si="5"/>
        <v>0</v>
      </c>
      <c r="N27" s="21">
        <f t="shared" si="6"/>
        <v>0</v>
      </c>
    </row>
    <row r="28" spans="1:14" s="11" customFormat="1" ht="15" customHeight="1" x14ac:dyDescent="0.25">
      <c r="A28" s="14"/>
      <c r="B28" s="24" t="s">
        <v>39</v>
      </c>
      <c r="C28" s="14"/>
      <c r="D28" s="25"/>
      <c r="E28" s="25"/>
      <c r="F28" s="25">
        <f>SUM(F19:F27)</f>
        <v>0</v>
      </c>
      <c r="G28" s="35"/>
      <c r="H28" s="26"/>
      <c r="I28" s="26"/>
      <c r="J28" s="25"/>
      <c r="K28" s="25"/>
      <c r="L28" s="27"/>
      <c r="M28" s="27"/>
      <c r="N28" s="27">
        <f>SUM(N19:N27)</f>
        <v>0</v>
      </c>
    </row>
    <row r="29" spans="1:14" s="13" customFormat="1" ht="15" customHeight="1" x14ac:dyDescent="0.25">
      <c r="A29" s="12">
        <v>3</v>
      </c>
      <c r="B29" s="75" t="s">
        <v>40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</row>
    <row r="30" spans="1:14" ht="15" customHeight="1" x14ac:dyDescent="0.25">
      <c r="A30" s="14"/>
      <c r="B30" s="15" t="s">
        <v>15</v>
      </c>
      <c r="C30" s="20" t="s">
        <v>26</v>
      </c>
      <c r="D30" s="17">
        <v>504</v>
      </c>
      <c r="E30" s="17"/>
      <c r="F30" s="17">
        <f>E30*D30</f>
        <v>0</v>
      </c>
      <c r="G30" s="18" t="s">
        <v>17</v>
      </c>
      <c r="H30" s="19" t="s">
        <v>18</v>
      </c>
      <c r="I30" s="20">
        <v>0.8</v>
      </c>
      <c r="J30" s="29">
        <f>I30*D30</f>
        <v>403.20000000000005</v>
      </c>
      <c r="K30" s="17">
        <f>L30/1.2</f>
        <v>0</v>
      </c>
      <c r="L30" s="21"/>
      <c r="M30" s="21">
        <f>N30/1.2</f>
        <v>0</v>
      </c>
      <c r="N30" s="21">
        <f>L30*J30</f>
        <v>0</v>
      </c>
    </row>
    <row r="31" spans="1:14" ht="15" customHeight="1" x14ac:dyDescent="0.25">
      <c r="A31" s="14"/>
      <c r="B31" s="15"/>
      <c r="C31" s="16"/>
      <c r="D31" s="17"/>
      <c r="E31" s="17"/>
      <c r="F31" s="17"/>
      <c r="G31" s="15" t="s">
        <v>37</v>
      </c>
      <c r="H31" s="20" t="s">
        <v>16</v>
      </c>
      <c r="I31" s="20">
        <v>0.18</v>
      </c>
      <c r="J31" s="29">
        <f>I31*D30</f>
        <v>90.72</v>
      </c>
      <c r="K31" s="17">
        <f t="shared" ref="K31:K38" si="8">L31/1.2</f>
        <v>0</v>
      </c>
      <c r="L31" s="21"/>
      <c r="M31" s="21">
        <f t="shared" ref="M31:M38" si="9">N31/1.2</f>
        <v>0</v>
      </c>
      <c r="N31" s="21">
        <f t="shared" ref="N31:N38" si="10">L31*J31</f>
        <v>0</v>
      </c>
    </row>
    <row r="32" spans="1:14" ht="15" customHeight="1" x14ac:dyDescent="0.25">
      <c r="A32" s="14"/>
      <c r="B32" s="15"/>
      <c r="C32" s="16"/>
      <c r="D32" s="17"/>
      <c r="E32" s="17"/>
      <c r="F32" s="17"/>
      <c r="G32" s="15" t="s">
        <v>38</v>
      </c>
      <c r="H32" s="34" t="s">
        <v>26</v>
      </c>
      <c r="I32" s="20">
        <v>1.1000000000000001</v>
      </c>
      <c r="J32" s="29">
        <f>I32*D30</f>
        <v>554.40000000000009</v>
      </c>
      <c r="K32" s="17">
        <f t="shared" si="8"/>
        <v>0</v>
      </c>
      <c r="L32" s="21"/>
      <c r="M32" s="21">
        <f t="shared" si="9"/>
        <v>0</v>
      </c>
      <c r="N32" s="21">
        <f t="shared" si="10"/>
        <v>0</v>
      </c>
    </row>
    <row r="33" spans="1:14" ht="15" customHeight="1" x14ac:dyDescent="0.25">
      <c r="A33" s="14"/>
      <c r="B33" s="15" t="s">
        <v>22</v>
      </c>
      <c r="C33" s="20" t="s">
        <v>26</v>
      </c>
      <c r="D33" s="17">
        <v>504</v>
      </c>
      <c r="E33" s="17"/>
      <c r="F33" s="17">
        <f>E33*D33</f>
        <v>0</v>
      </c>
      <c r="G33" s="15" t="s">
        <v>23</v>
      </c>
      <c r="H33" s="20" t="s">
        <v>18</v>
      </c>
      <c r="I33" s="20">
        <f>7*0.14</f>
        <v>0.98000000000000009</v>
      </c>
      <c r="J33" s="17">
        <f>I33*D33</f>
        <v>493.92000000000007</v>
      </c>
      <c r="K33" s="17">
        <f t="shared" si="8"/>
        <v>0</v>
      </c>
      <c r="L33" s="21"/>
      <c r="M33" s="21">
        <f t="shared" si="9"/>
        <v>0</v>
      </c>
      <c r="N33" s="21">
        <f t="shared" si="10"/>
        <v>0</v>
      </c>
    </row>
    <row r="34" spans="1:14" ht="15" customHeight="1" x14ac:dyDescent="0.25">
      <c r="A34" s="14"/>
      <c r="B34" s="15"/>
      <c r="C34" s="16"/>
      <c r="D34" s="17"/>
      <c r="E34" s="17"/>
      <c r="F34" s="17"/>
      <c r="G34" s="15" t="s">
        <v>24</v>
      </c>
      <c r="H34" s="20" t="s">
        <v>16</v>
      </c>
      <c r="I34" s="20">
        <v>0.19</v>
      </c>
      <c r="J34" s="17">
        <f>I34*D33</f>
        <v>95.76</v>
      </c>
      <c r="K34" s="17">
        <f t="shared" si="8"/>
        <v>0</v>
      </c>
      <c r="L34" s="21"/>
      <c r="M34" s="21">
        <f t="shared" si="9"/>
        <v>0</v>
      </c>
      <c r="N34" s="21">
        <f t="shared" si="10"/>
        <v>0</v>
      </c>
    </row>
    <row r="35" spans="1:14" ht="15" customHeight="1" x14ac:dyDescent="0.25">
      <c r="A35" s="14"/>
      <c r="B35" s="15"/>
      <c r="C35" s="16"/>
      <c r="D35" s="17"/>
      <c r="E35" s="17"/>
      <c r="F35" s="17"/>
      <c r="G35" s="15" t="s">
        <v>25</v>
      </c>
      <c r="H35" s="20" t="s">
        <v>26</v>
      </c>
      <c r="I35" s="20">
        <v>1.1000000000000001</v>
      </c>
      <c r="J35" s="17">
        <f>I35*D33</f>
        <v>554.40000000000009</v>
      </c>
      <c r="K35" s="17">
        <f t="shared" si="8"/>
        <v>0</v>
      </c>
      <c r="L35" s="21"/>
      <c r="M35" s="21">
        <f t="shared" si="9"/>
        <v>0</v>
      </c>
      <c r="N35" s="21">
        <f t="shared" si="10"/>
        <v>0</v>
      </c>
    </row>
    <row r="36" spans="1:14" ht="15" customHeight="1" x14ac:dyDescent="0.25">
      <c r="A36" s="14"/>
      <c r="B36" s="15" t="s">
        <v>27</v>
      </c>
      <c r="C36" s="20" t="s">
        <v>26</v>
      </c>
      <c r="D36" s="17">
        <v>504</v>
      </c>
      <c r="E36" s="17"/>
      <c r="F36" s="17">
        <f>E36*D36</f>
        <v>0</v>
      </c>
      <c r="G36" s="15" t="s">
        <v>28</v>
      </c>
      <c r="H36" s="20" t="s">
        <v>18</v>
      </c>
      <c r="I36" s="20">
        <v>0.05</v>
      </c>
      <c r="J36" s="17">
        <f>I36*D36</f>
        <v>25.200000000000003</v>
      </c>
      <c r="K36" s="17">
        <f t="shared" si="8"/>
        <v>0</v>
      </c>
      <c r="L36" s="21"/>
      <c r="M36" s="21">
        <f t="shared" si="9"/>
        <v>0</v>
      </c>
      <c r="N36" s="21">
        <f t="shared" si="10"/>
        <v>0</v>
      </c>
    </row>
    <row r="37" spans="1:14" ht="15" customHeight="1" x14ac:dyDescent="0.25">
      <c r="A37" s="14"/>
      <c r="B37" s="15" t="s">
        <v>29</v>
      </c>
      <c r="C37" s="20" t="s">
        <v>26</v>
      </c>
      <c r="D37" s="17">
        <v>504</v>
      </c>
      <c r="E37" s="17"/>
      <c r="F37" s="17">
        <f>E37*D37</f>
        <v>0</v>
      </c>
      <c r="G37" s="15" t="s">
        <v>30</v>
      </c>
      <c r="H37" s="20" t="s">
        <v>18</v>
      </c>
      <c r="I37" s="20">
        <v>0.48</v>
      </c>
      <c r="J37" s="17">
        <f>I37*D37</f>
        <v>241.92</v>
      </c>
      <c r="K37" s="17">
        <f t="shared" si="8"/>
        <v>0</v>
      </c>
      <c r="L37" s="21"/>
      <c r="M37" s="21">
        <f t="shared" si="9"/>
        <v>0</v>
      </c>
      <c r="N37" s="21">
        <f t="shared" si="10"/>
        <v>0</v>
      </c>
    </row>
    <row r="38" spans="1:14" ht="15" customHeight="1" x14ac:dyDescent="0.25">
      <c r="A38" s="14"/>
      <c r="B38" s="15" t="s">
        <v>31</v>
      </c>
      <c r="C38" s="20" t="s">
        <v>26</v>
      </c>
      <c r="D38" s="17">
        <v>504</v>
      </c>
      <c r="E38" s="17"/>
      <c r="F38" s="17">
        <f>E38*D38</f>
        <v>0</v>
      </c>
      <c r="G38" s="15" t="s">
        <v>32</v>
      </c>
      <c r="H38" s="20" t="s">
        <v>18</v>
      </c>
      <c r="I38" s="20">
        <v>0.08</v>
      </c>
      <c r="J38" s="17">
        <f>I38*D38</f>
        <v>40.32</v>
      </c>
      <c r="K38" s="17">
        <f t="shared" si="8"/>
        <v>0</v>
      </c>
      <c r="L38" s="21"/>
      <c r="M38" s="21">
        <f t="shared" si="9"/>
        <v>0</v>
      </c>
      <c r="N38" s="21">
        <f t="shared" si="10"/>
        <v>0</v>
      </c>
    </row>
    <row r="39" spans="1:14" s="11" customFormat="1" ht="15" customHeight="1" x14ac:dyDescent="0.25">
      <c r="A39" s="14"/>
      <c r="B39" s="24" t="s">
        <v>111</v>
      </c>
      <c r="C39" s="14"/>
      <c r="D39" s="25"/>
      <c r="E39" s="25"/>
      <c r="F39" s="25">
        <f>SUM(F30:F38)</f>
        <v>0</v>
      </c>
      <c r="G39" s="35"/>
      <c r="H39" s="26"/>
      <c r="I39" s="26"/>
      <c r="J39" s="25"/>
      <c r="K39" s="25"/>
      <c r="L39" s="27"/>
      <c r="M39" s="27"/>
      <c r="N39" s="27">
        <f>SUM(N30:N38)</f>
        <v>0</v>
      </c>
    </row>
    <row r="40" spans="1:14" s="13" customFormat="1" ht="15" customHeight="1" x14ac:dyDescent="0.25">
      <c r="A40" s="12">
        <v>4</v>
      </c>
      <c r="B40" s="75" t="s">
        <v>42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</row>
    <row r="41" spans="1:14" ht="15" customHeight="1" x14ac:dyDescent="0.25">
      <c r="A41" s="14"/>
      <c r="B41" s="15" t="s">
        <v>22</v>
      </c>
      <c r="C41" s="20" t="s">
        <v>26</v>
      </c>
      <c r="D41" s="17">
        <v>241.6</v>
      </c>
      <c r="E41" s="17"/>
      <c r="F41" s="17">
        <f>E41*D41</f>
        <v>0</v>
      </c>
      <c r="G41" s="15" t="s">
        <v>23</v>
      </c>
      <c r="H41" s="20" t="s">
        <v>18</v>
      </c>
      <c r="I41" s="20">
        <f>7*0.14</f>
        <v>0.98000000000000009</v>
      </c>
      <c r="J41" s="17">
        <f>I41*D41</f>
        <v>236.76800000000003</v>
      </c>
      <c r="K41" s="17">
        <f>L41/1.2</f>
        <v>0</v>
      </c>
      <c r="L41" s="21"/>
      <c r="M41" s="21">
        <f>N41/1.2</f>
        <v>0</v>
      </c>
      <c r="N41" s="21">
        <f>L41*J41</f>
        <v>0</v>
      </c>
    </row>
    <row r="42" spans="1:14" ht="15" customHeight="1" x14ac:dyDescent="0.25">
      <c r="A42" s="14"/>
      <c r="B42" s="15"/>
      <c r="C42" s="16"/>
      <c r="D42" s="17"/>
      <c r="E42" s="17"/>
      <c r="F42" s="17"/>
      <c r="G42" s="15" t="s">
        <v>24</v>
      </c>
      <c r="H42" s="20" t="s">
        <v>16</v>
      </c>
      <c r="I42" s="20">
        <v>0.19</v>
      </c>
      <c r="J42" s="17">
        <f>I42*D41</f>
        <v>45.903999999999996</v>
      </c>
      <c r="K42" s="17">
        <f t="shared" ref="K42:K43" si="11">L42/1.2</f>
        <v>0</v>
      </c>
      <c r="L42" s="21"/>
      <c r="M42" s="21">
        <f t="shared" ref="M42:M43" si="12">N42/1.2</f>
        <v>0</v>
      </c>
      <c r="N42" s="21">
        <f t="shared" ref="N42:N43" si="13">L42*J42</f>
        <v>0</v>
      </c>
    </row>
    <row r="43" spans="1:14" ht="15" customHeight="1" x14ac:dyDescent="0.25">
      <c r="A43" s="14"/>
      <c r="B43" s="15"/>
      <c r="C43" s="16"/>
      <c r="D43" s="17"/>
      <c r="E43" s="17"/>
      <c r="F43" s="17"/>
      <c r="G43" s="15" t="s">
        <v>25</v>
      </c>
      <c r="H43" s="20" t="s">
        <v>26</v>
      </c>
      <c r="I43" s="20">
        <v>1.1000000000000001</v>
      </c>
      <c r="J43" s="17">
        <f>I43*D41</f>
        <v>265.76</v>
      </c>
      <c r="K43" s="17">
        <f t="shared" si="11"/>
        <v>0</v>
      </c>
      <c r="L43" s="21"/>
      <c r="M43" s="21">
        <f t="shared" si="12"/>
        <v>0</v>
      </c>
      <c r="N43" s="21">
        <f t="shared" si="13"/>
        <v>0</v>
      </c>
    </row>
    <row r="44" spans="1:14" s="11" customFormat="1" ht="15" customHeight="1" x14ac:dyDescent="0.25">
      <c r="A44" s="14"/>
      <c r="B44" s="24" t="s">
        <v>41</v>
      </c>
      <c r="C44" s="14"/>
      <c r="D44" s="25"/>
      <c r="E44" s="25"/>
      <c r="F44" s="25">
        <f>SUM(F41:F43)</f>
        <v>0</v>
      </c>
      <c r="G44" s="35"/>
      <c r="H44" s="26"/>
      <c r="I44" s="26"/>
      <c r="J44" s="25"/>
      <c r="K44" s="25"/>
      <c r="L44" s="27"/>
      <c r="M44" s="27"/>
      <c r="N44" s="27">
        <f>SUM(N41:N43)</f>
        <v>0</v>
      </c>
    </row>
    <row r="45" spans="1:14" s="13" customFormat="1" ht="15" customHeight="1" x14ac:dyDescent="0.25">
      <c r="A45" s="12">
        <v>5</v>
      </c>
      <c r="B45" s="75" t="s">
        <v>44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</row>
    <row r="46" spans="1:14" ht="15" customHeight="1" x14ac:dyDescent="0.25">
      <c r="A46" s="14"/>
      <c r="B46" s="15" t="s">
        <v>45</v>
      </c>
      <c r="C46" s="16" t="s">
        <v>46</v>
      </c>
      <c r="D46" s="17">
        <v>520.6</v>
      </c>
      <c r="E46" s="17"/>
      <c r="F46" s="17">
        <f>E46*D46</f>
        <v>0</v>
      </c>
      <c r="G46" s="15" t="s">
        <v>17</v>
      </c>
      <c r="H46" s="20" t="s">
        <v>18</v>
      </c>
      <c r="I46" s="20">
        <v>6</v>
      </c>
      <c r="J46" s="17">
        <f>I46*D46</f>
        <v>3123.6000000000004</v>
      </c>
      <c r="K46" s="17">
        <f>L46/1.2</f>
        <v>0</v>
      </c>
      <c r="L46" s="21"/>
      <c r="M46" s="21">
        <f>N46/1.2</f>
        <v>0</v>
      </c>
      <c r="N46" s="21">
        <f>L46*J46</f>
        <v>0</v>
      </c>
    </row>
    <row r="47" spans="1:14" ht="15" customHeight="1" x14ac:dyDescent="0.25">
      <c r="A47" s="14"/>
      <c r="B47" s="20"/>
      <c r="C47" s="20"/>
      <c r="D47" s="17"/>
      <c r="E47" s="20"/>
      <c r="F47" s="17"/>
      <c r="G47" s="15" t="s">
        <v>47</v>
      </c>
      <c r="H47" s="20" t="s">
        <v>16</v>
      </c>
      <c r="I47" s="20">
        <v>1.1000000000000001</v>
      </c>
      <c r="J47" s="17">
        <f>I47*D46</f>
        <v>572.66000000000008</v>
      </c>
      <c r="K47" s="17">
        <f>L47/1.2</f>
        <v>0</v>
      </c>
      <c r="L47" s="21"/>
      <c r="M47" s="21">
        <f>N47/1.2</f>
        <v>0</v>
      </c>
      <c r="N47" s="21">
        <f>L47*J47</f>
        <v>0</v>
      </c>
    </row>
    <row r="48" spans="1:14" s="11" customFormat="1" ht="15" customHeight="1" x14ac:dyDescent="0.25">
      <c r="A48" s="14"/>
      <c r="B48" s="24" t="s">
        <v>43</v>
      </c>
      <c r="C48" s="26"/>
      <c r="D48" s="25"/>
      <c r="E48" s="25"/>
      <c r="F48" s="25">
        <f>SUM(F46:F47)</f>
        <v>0</v>
      </c>
      <c r="G48" s="24"/>
      <c r="H48" s="14"/>
      <c r="I48" s="26"/>
      <c r="J48" s="25"/>
      <c r="K48" s="25"/>
      <c r="L48" s="27"/>
      <c r="M48" s="27"/>
      <c r="N48" s="27">
        <f>SUM(N46:N47)</f>
        <v>0</v>
      </c>
    </row>
    <row r="49" spans="1:14" s="13" customFormat="1" ht="15" customHeight="1" x14ac:dyDescent="0.25">
      <c r="A49" s="12">
        <v>6</v>
      </c>
      <c r="B49" s="75" t="s">
        <v>49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</row>
    <row r="50" spans="1:14" ht="15" customHeight="1" x14ac:dyDescent="0.25">
      <c r="A50" s="14"/>
      <c r="B50" s="15" t="s">
        <v>22</v>
      </c>
      <c r="C50" s="20" t="s">
        <v>26</v>
      </c>
      <c r="D50" s="17">
        <v>256.5</v>
      </c>
      <c r="E50" s="17"/>
      <c r="F50" s="17">
        <f>E50*D50</f>
        <v>0</v>
      </c>
      <c r="G50" s="15" t="s">
        <v>23</v>
      </c>
      <c r="H50" s="20" t="s">
        <v>18</v>
      </c>
      <c r="I50" s="20">
        <f>7*0.14</f>
        <v>0.98000000000000009</v>
      </c>
      <c r="J50" s="17">
        <f>I50*D50</f>
        <v>251.37000000000003</v>
      </c>
      <c r="K50" s="17">
        <f>L50/1.2</f>
        <v>0</v>
      </c>
      <c r="L50" s="21"/>
      <c r="M50" s="21">
        <f>N50/1.2</f>
        <v>0</v>
      </c>
      <c r="N50" s="21">
        <f>L50*J50</f>
        <v>0</v>
      </c>
    </row>
    <row r="51" spans="1:14" ht="15" customHeight="1" x14ac:dyDescent="0.25">
      <c r="A51" s="14"/>
      <c r="B51" s="23"/>
      <c r="C51" s="20"/>
      <c r="D51" s="17"/>
      <c r="E51" s="17"/>
      <c r="F51" s="17"/>
      <c r="G51" s="15" t="s">
        <v>24</v>
      </c>
      <c r="H51" s="20" t="s">
        <v>16</v>
      </c>
      <c r="I51" s="20">
        <v>0.19</v>
      </c>
      <c r="J51" s="17">
        <f>I51*D50</f>
        <v>48.734999999999999</v>
      </c>
      <c r="K51" s="17">
        <f t="shared" ref="K51:K52" si="14">L51/1.2</f>
        <v>0</v>
      </c>
      <c r="L51" s="21"/>
      <c r="M51" s="21">
        <f t="shared" ref="M51:M52" si="15">N51/1.2</f>
        <v>0</v>
      </c>
      <c r="N51" s="21">
        <f t="shared" ref="N51:N52" si="16">L51*J51</f>
        <v>0</v>
      </c>
    </row>
    <row r="52" spans="1:14" ht="15" customHeight="1" x14ac:dyDescent="0.25">
      <c r="A52" s="14"/>
      <c r="B52" s="23"/>
      <c r="C52" s="20"/>
      <c r="D52" s="17"/>
      <c r="E52" s="17"/>
      <c r="F52" s="17"/>
      <c r="G52" s="15" t="s">
        <v>25</v>
      </c>
      <c r="H52" s="20" t="s">
        <v>26</v>
      </c>
      <c r="I52" s="20">
        <v>1.1000000000000001</v>
      </c>
      <c r="J52" s="17">
        <f>I52*D50</f>
        <v>282.15000000000003</v>
      </c>
      <c r="K52" s="17">
        <f t="shared" si="14"/>
        <v>0</v>
      </c>
      <c r="L52" s="21"/>
      <c r="M52" s="21">
        <f t="shared" si="15"/>
        <v>0</v>
      </c>
      <c r="N52" s="21">
        <f t="shared" si="16"/>
        <v>0</v>
      </c>
    </row>
    <row r="53" spans="1:14" s="11" customFormat="1" ht="15" customHeight="1" x14ac:dyDescent="0.25">
      <c r="A53" s="14"/>
      <c r="B53" s="24" t="s">
        <v>48</v>
      </c>
      <c r="C53" s="26"/>
      <c r="D53" s="25"/>
      <c r="E53" s="25"/>
      <c r="F53" s="25">
        <f>F50</f>
        <v>0</v>
      </c>
      <c r="G53" s="24"/>
      <c r="H53" s="26"/>
      <c r="I53" s="26"/>
      <c r="J53" s="25"/>
      <c r="K53" s="25"/>
      <c r="L53" s="27"/>
      <c r="M53" s="27"/>
      <c r="N53" s="27">
        <f>SUM(N50:N52)</f>
        <v>0</v>
      </c>
    </row>
    <row r="54" spans="1:14" s="13" customFormat="1" ht="15" customHeight="1" x14ac:dyDescent="0.25">
      <c r="A54" s="12">
        <v>7</v>
      </c>
      <c r="B54" s="75" t="s">
        <v>51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</row>
    <row r="55" spans="1:14" ht="15" customHeight="1" x14ac:dyDescent="0.25">
      <c r="A55" s="14"/>
      <c r="B55" s="15" t="s">
        <v>15</v>
      </c>
      <c r="C55" s="16" t="s">
        <v>26</v>
      </c>
      <c r="D55" s="17">
        <v>208</v>
      </c>
      <c r="E55" s="17"/>
      <c r="F55" s="17">
        <f>E55*D55</f>
        <v>0</v>
      </c>
      <c r="G55" s="18" t="s">
        <v>17</v>
      </c>
      <c r="H55" s="20" t="s">
        <v>18</v>
      </c>
      <c r="I55" s="20">
        <v>2.5</v>
      </c>
      <c r="J55" s="17">
        <f>I55*D55</f>
        <v>520</v>
      </c>
      <c r="K55" s="17">
        <f>L55/1.2</f>
        <v>0</v>
      </c>
      <c r="L55" s="21"/>
      <c r="M55" s="21">
        <f>N55/1.2</f>
        <v>0</v>
      </c>
      <c r="N55" s="21">
        <f>L55*J55</f>
        <v>0</v>
      </c>
    </row>
    <row r="56" spans="1:14" ht="15" customHeight="1" x14ac:dyDescent="0.25">
      <c r="A56" s="14"/>
      <c r="B56" s="15"/>
      <c r="C56" s="20"/>
      <c r="D56" s="17"/>
      <c r="E56" s="17"/>
      <c r="F56" s="17"/>
      <c r="G56" s="15" t="s">
        <v>52</v>
      </c>
      <c r="H56" s="20" t="s">
        <v>53</v>
      </c>
      <c r="I56" s="20">
        <v>0.11</v>
      </c>
      <c r="J56" s="17">
        <f>I56*D55</f>
        <v>22.88</v>
      </c>
      <c r="K56" s="17">
        <f t="shared" ref="K56:K66" si="17">L56/1.2</f>
        <v>0</v>
      </c>
      <c r="L56" s="21"/>
      <c r="M56" s="21">
        <f t="shared" ref="M56:M66" si="18">N56/1.2</f>
        <v>0</v>
      </c>
      <c r="N56" s="21">
        <f t="shared" ref="N56:N66" si="19">L56*J56</f>
        <v>0</v>
      </c>
    </row>
    <row r="57" spans="1:14" ht="15" customHeight="1" x14ac:dyDescent="0.25">
      <c r="A57" s="14"/>
      <c r="B57" s="15"/>
      <c r="C57" s="20"/>
      <c r="D57" s="17"/>
      <c r="E57" s="17"/>
      <c r="F57" s="17"/>
      <c r="G57" s="15" t="s">
        <v>54</v>
      </c>
      <c r="H57" s="20" t="s">
        <v>21</v>
      </c>
      <c r="I57" s="20">
        <v>4</v>
      </c>
      <c r="J57" s="17">
        <f>I57*D55</f>
        <v>832</v>
      </c>
      <c r="K57" s="17">
        <f t="shared" si="17"/>
        <v>0</v>
      </c>
      <c r="L57" s="21"/>
      <c r="M57" s="21">
        <f t="shared" si="18"/>
        <v>0</v>
      </c>
      <c r="N57" s="21">
        <f t="shared" si="19"/>
        <v>0</v>
      </c>
    </row>
    <row r="58" spans="1:14" ht="15" customHeight="1" x14ac:dyDescent="0.25">
      <c r="A58" s="14"/>
      <c r="B58" s="15" t="s">
        <v>22</v>
      </c>
      <c r="C58" s="20" t="s">
        <v>26</v>
      </c>
      <c r="D58" s="17">
        <v>208</v>
      </c>
      <c r="E58" s="17"/>
      <c r="F58" s="17">
        <f t="shared" ref="F58:F64" si="20">E58*D58</f>
        <v>0</v>
      </c>
      <c r="G58" s="15" t="s">
        <v>23</v>
      </c>
      <c r="H58" s="20" t="s">
        <v>18</v>
      </c>
      <c r="I58" s="20">
        <v>6</v>
      </c>
      <c r="J58" s="17">
        <f>I58*D58</f>
        <v>1248</v>
      </c>
      <c r="K58" s="17">
        <f t="shared" si="17"/>
        <v>0</v>
      </c>
      <c r="L58" s="21"/>
      <c r="M58" s="21">
        <f t="shared" si="18"/>
        <v>0</v>
      </c>
      <c r="N58" s="21">
        <f t="shared" si="19"/>
        <v>0</v>
      </c>
    </row>
    <row r="59" spans="1:14" ht="15" customHeight="1" x14ac:dyDescent="0.25">
      <c r="A59" s="14"/>
      <c r="B59" s="23"/>
      <c r="C59" s="20"/>
      <c r="D59" s="17"/>
      <c r="E59" s="17"/>
      <c r="F59" s="17"/>
      <c r="G59" s="15" t="s">
        <v>24</v>
      </c>
      <c r="H59" s="20" t="s">
        <v>16</v>
      </c>
      <c r="I59" s="20">
        <v>1.2150000000000001</v>
      </c>
      <c r="J59" s="17">
        <f>I59*D58</f>
        <v>252.72000000000003</v>
      </c>
      <c r="K59" s="17">
        <f t="shared" si="17"/>
        <v>0</v>
      </c>
      <c r="L59" s="21"/>
      <c r="M59" s="21">
        <f t="shared" si="18"/>
        <v>0</v>
      </c>
      <c r="N59" s="21">
        <f t="shared" si="19"/>
        <v>0</v>
      </c>
    </row>
    <row r="60" spans="1:14" ht="15" customHeight="1" x14ac:dyDescent="0.25">
      <c r="A60" s="14"/>
      <c r="B60" s="23"/>
      <c r="C60" s="20"/>
      <c r="D60" s="17"/>
      <c r="E60" s="17"/>
      <c r="F60" s="17"/>
      <c r="G60" s="15" t="s">
        <v>25</v>
      </c>
      <c r="H60" s="20" t="s">
        <v>26</v>
      </c>
      <c r="I60" s="20">
        <v>2.2000000000000002</v>
      </c>
      <c r="J60" s="17">
        <f>I60*D58</f>
        <v>457.6</v>
      </c>
      <c r="K60" s="17">
        <f t="shared" si="17"/>
        <v>0</v>
      </c>
      <c r="L60" s="21"/>
      <c r="M60" s="21">
        <f t="shared" si="18"/>
        <v>0</v>
      </c>
      <c r="N60" s="21">
        <f t="shared" si="19"/>
        <v>0</v>
      </c>
    </row>
    <row r="61" spans="1:14" ht="15" customHeight="1" x14ac:dyDescent="0.25">
      <c r="A61" s="14"/>
      <c r="B61" s="15" t="s">
        <v>27</v>
      </c>
      <c r="C61" s="16" t="s">
        <v>26</v>
      </c>
      <c r="D61" s="17">
        <v>208</v>
      </c>
      <c r="E61" s="17"/>
      <c r="F61" s="17">
        <f t="shared" si="20"/>
        <v>0</v>
      </c>
      <c r="G61" s="15" t="s">
        <v>28</v>
      </c>
      <c r="H61" s="20" t="s">
        <v>18</v>
      </c>
      <c r="I61" s="20">
        <v>0.27</v>
      </c>
      <c r="J61" s="17">
        <f>I61*D61</f>
        <v>56.160000000000004</v>
      </c>
      <c r="K61" s="17">
        <f t="shared" si="17"/>
        <v>0</v>
      </c>
      <c r="L61" s="21"/>
      <c r="M61" s="21">
        <f t="shared" si="18"/>
        <v>0</v>
      </c>
      <c r="N61" s="21">
        <f t="shared" si="19"/>
        <v>0</v>
      </c>
    </row>
    <row r="62" spans="1:14" ht="15" customHeight="1" x14ac:dyDescent="0.25">
      <c r="A62" s="14"/>
      <c r="B62" s="15" t="s">
        <v>29</v>
      </c>
      <c r="C62" s="16" t="s">
        <v>26</v>
      </c>
      <c r="D62" s="17">
        <v>208</v>
      </c>
      <c r="E62" s="17"/>
      <c r="F62" s="17">
        <f t="shared" si="20"/>
        <v>0</v>
      </c>
      <c r="G62" s="23" t="s">
        <v>30</v>
      </c>
      <c r="H62" s="20" t="s">
        <v>18</v>
      </c>
      <c r="I62" s="20">
        <v>2.7</v>
      </c>
      <c r="J62" s="17">
        <f>I62*D62</f>
        <v>561.6</v>
      </c>
      <c r="K62" s="17">
        <f t="shared" si="17"/>
        <v>0</v>
      </c>
      <c r="L62" s="21"/>
      <c r="M62" s="21">
        <f t="shared" si="18"/>
        <v>0</v>
      </c>
      <c r="N62" s="21">
        <f t="shared" si="19"/>
        <v>0</v>
      </c>
    </row>
    <row r="63" spans="1:14" ht="30" customHeight="1" x14ac:dyDescent="0.25">
      <c r="A63" s="14"/>
      <c r="B63" s="15" t="s">
        <v>31</v>
      </c>
      <c r="C63" s="16" t="s">
        <v>26</v>
      </c>
      <c r="D63" s="17">
        <v>208</v>
      </c>
      <c r="E63" s="17"/>
      <c r="F63" s="17">
        <f t="shared" si="20"/>
        <v>0</v>
      </c>
      <c r="G63" s="15" t="s">
        <v>55</v>
      </c>
      <c r="H63" s="20" t="s">
        <v>18</v>
      </c>
      <c r="I63" s="20">
        <v>0.5</v>
      </c>
      <c r="J63" s="17">
        <f>I63*D63</f>
        <v>104</v>
      </c>
      <c r="K63" s="17">
        <f t="shared" si="17"/>
        <v>0</v>
      </c>
      <c r="L63" s="21"/>
      <c r="M63" s="21">
        <f t="shared" si="18"/>
        <v>0</v>
      </c>
      <c r="N63" s="21">
        <f t="shared" si="19"/>
        <v>0</v>
      </c>
    </row>
    <row r="64" spans="1:14" ht="15" customHeight="1" x14ac:dyDescent="0.25">
      <c r="A64" s="14"/>
      <c r="B64" s="36" t="s">
        <v>56</v>
      </c>
      <c r="C64" s="16" t="s">
        <v>26</v>
      </c>
      <c r="D64" s="17">
        <v>107</v>
      </c>
      <c r="E64" s="37"/>
      <c r="F64" s="17">
        <f t="shared" si="20"/>
        <v>0</v>
      </c>
      <c r="G64" s="15" t="s">
        <v>57</v>
      </c>
      <c r="H64" s="34" t="s">
        <v>26</v>
      </c>
      <c r="I64" s="20">
        <v>1.1000000000000001</v>
      </c>
      <c r="J64" s="17">
        <f>I64*D64</f>
        <v>117.7</v>
      </c>
      <c r="K64" s="17">
        <f t="shared" si="17"/>
        <v>0</v>
      </c>
      <c r="L64" s="21"/>
      <c r="M64" s="21">
        <f t="shared" si="18"/>
        <v>0</v>
      </c>
      <c r="N64" s="21">
        <f t="shared" si="19"/>
        <v>0</v>
      </c>
    </row>
    <row r="65" spans="1:14" ht="15" customHeight="1" x14ac:dyDescent="0.25">
      <c r="A65" s="14"/>
      <c r="B65" s="31"/>
      <c r="C65" s="16"/>
      <c r="D65" s="17"/>
      <c r="E65" s="17"/>
      <c r="F65" s="17"/>
      <c r="G65" s="15" t="s">
        <v>58</v>
      </c>
      <c r="H65" s="20" t="s">
        <v>18</v>
      </c>
      <c r="I65" s="20">
        <v>0.5</v>
      </c>
      <c r="J65" s="17">
        <f>I65*D64</f>
        <v>53.5</v>
      </c>
      <c r="K65" s="17">
        <f t="shared" si="17"/>
        <v>0</v>
      </c>
      <c r="L65" s="21"/>
      <c r="M65" s="21">
        <f t="shared" si="18"/>
        <v>0</v>
      </c>
      <c r="N65" s="21">
        <f t="shared" si="19"/>
        <v>0</v>
      </c>
    </row>
    <row r="66" spans="1:14" ht="15" customHeight="1" x14ac:dyDescent="0.25">
      <c r="A66" s="14"/>
      <c r="B66" s="15"/>
      <c r="C66" s="16"/>
      <c r="D66" s="17"/>
      <c r="E66" s="17"/>
      <c r="F66" s="17"/>
      <c r="G66" s="15" t="s">
        <v>59</v>
      </c>
      <c r="H66" s="20" t="s">
        <v>21</v>
      </c>
      <c r="I66" s="20">
        <v>4</v>
      </c>
      <c r="J66" s="17">
        <f>I66*D64</f>
        <v>428</v>
      </c>
      <c r="K66" s="17">
        <f t="shared" si="17"/>
        <v>0</v>
      </c>
      <c r="L66" s="21"/>
      <c r="M66" s="21">
        <f t="shared" si="18"/>
        <v>0</v>
      </c>
      <c r="N66" s="21">
        <f t="shared" si="19"/>
        <v>0</v>
      </c>
    </row>
    <row r="67" spans="1:14" s="11" customFormat="1" ht="15" customHeight="1" x14ac:dyDescent="0.25">
      <c r="A67" s="14"/>
      <c r="B67" s="24" t="s">
        <v>50</v>
      </c>
      <c r="C67" s="14"/>
      <c r="D67" s="25"/>
      <c r="E67" s="38"/>
      <c r="F67" s="25">
        <f>SUM(F55:F66)</f>
        <v>0</v>
      </c>
      <c r="G67" s="35"/>
      <c r="H67" s="26"/>
      <c r="I67" s="26"/>
      <c r="J67" s="25"/>
      <c r="K67" s="25"/>
      <c r="L67" s="39"/>
      <c r="M67" s="39"/>
      <c r="N67" s="27">
        <f>SUM(N55:N66)</f>
        <v>0</v>
      </c>
    </row>
    <row r="68" spans="1:14" s="13" customFormat="1" ht="15" customHeight="1" x14ac:dyDescent="0.25">
      <c r="A68" s="12">
        <v>8</v>
      </c>
      <c r="B68" s="75" t="s">
        <v>61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</row>
    <row r="69" spans="1:14" ht="15" customHeight="1" x14ac:dyDescent="0.25">
      <c r="A69" s="14"/>
      <c r="B69" s="15" t="s">
        <v>15</v>
      </c>
      <c r="C69" s="16" t="s">
        <v>16</v>
      </c>
      <c r="D69" s="17">
        <v>234</v>
      </c>
      <c r="E69" s="17"/>
      <c r="F69" s="17">
        <f>E69*D69</f>
        <v>0</v>
      </c>
      <c r="G69" s="18" t="s">
        <v>17</v>
      </c>
      <c r="H69" s="20" t="s">
        <v>18</v>
      </c>
      <c r="I69" s="20">
        <v>6</v>
      </c>
      <c r="J69" s="17">
        <f>I69*D69</f>
        <v>1404</v>
      </c>
      <c r="K69" s="17">
        <f>L69/1.2</f>
        <v>0</v>
      </c>
      <c r="L69" s="21"/>
      <c r="M69" s="21">
        <f>N69/1.2</f>
        <v>0</v>
      </c>
      <c r="N69" s="21">
        <f>L69*J69</f>
        <v>0</v>
      </c>
    </row>
    <row r="70" spans="1:14" ht="15" customHeight="1" x14ac:dyDescent="0.25">
      <c r="A70" s="14"/>
      <c r="B70" s="15"/>
      <c r="C70" s="20"/>
      <c r="D70" s="17"/>
      <c r="E70" s="17"/>
      <c r="F70" s="17"/>
      <c r="G70" s="15" t="s">
        <v>19</v>
      </c>
      <c r="H70" s="20" t="s">
        <v>16</v>
      </c>
      <c r="I70" s="20">
        <v>1.1000000000000001</v>
      </c>
      <c r="J70" s="17">
        <f>I70*D69</f>
        <v>257.40000000000003</v>
      </c>
      <c r="K70" s="17">
        <f t="shared" ref="K70:K75" si="21">L70/1.2</f>
        <v>0</v>
      </c>
      <c r="L70" s="21"/>
      <c r="M70" s="21">
        <f t="shared" ref="M70:M75" si="22">N70/1.2</f>
        <v>0</v>
      </c>
      <c r="N70" s="21">
        <f t="shared" ref="N70:N75" si="23">L70*J70</f>
        <v>0</v>
      </c>
    </row>
    <row r="71" spans="1:14" ht="15" customHeight="1" x14ac:dyDescent="0.25">
      <c r="A71" s="14"/>
      <c r="B71" s="15"/>
      <c r="C71" s="20"/>
      <c r="D71" s="17"/>
      <c r="E71" s="17"/>
      <c r="F71" s="17"/>
      <c r="G71" s="15" t="s">
        <v>20</v>
      </c>
      <c r="H71" s="20" t="s">
        <v>21</v>
      </c>
      <c r="I71" s="20">
        <v>12</v>
      </c>
      <c r="J71" s="17">
        <f>I71*D69</f>
        <v>2808</v>
      </c>
      <c r="K71" s="17">
        <f t="shared" si="21"/>
        <v>0</v>
      </c>
      <c r="L71" s="21"/>
      <c r="M71" s="21">
        <f t="shared" si="22"/>
        <v>0</v>
      </c>
      <c r="N71" s="21">
        <f t="shared" si="23"/>
        <v>0</v>
      </c>
    </row>
    <row r="72" spans="1:14" ht="15" customHeight="1" x14ac:dyDescent="0.25">
      <c r="A72" s="14"/>
      <c r="B72" s="15" t="s">
        <v>22</v>
      </c>
      <c r="C72" s="16" t="s">
        <v>16</v>
      </c>
      <c r="D72" s="17">
        <v>234</v>
      </c>
      <c r="E72" s="17"/>
      <c r="F72" s="17">
        <f t="shared" ref="F72" si="24">E72*D72</f>
        <v>0</v>
      </c>
      <c r="G72" s="15" t="s">
        <v>23</v>
      </c>
      <c r="H72" s="20" t="s">
        <v>18</v>
      </c>
      <c r="I72" s="20">
        <v>7</v>
      </c>
      <c r="J72" s="17">
        <f>I72*D72</f>
        <v>1638</v>
      </c>
      <c r="K72" s="17">
        <f t="shared" si="21"/>
        <v>0</v>
      </c>
      <c r="L72" s="21"/>
      <c r="M72" s="21">
        <f t="shared" si="22"/>
        <v>0</v>
      </c>
      <c r="N72" s="21">
        <f t="shared" si="23"/>
        <v>0</v>
      </c>
    </row>
    <row r="73" spans="1:14" ht="15" customHeight="1" x14ac:dyDescent="0.25">
      <c r="A73" s="14"/>
      <c r="B73" s="23"/>
      <c r="C73" s="20"/>
      <c r="D73" s="17"/>
      <c r="E73" s="17"/>
      <c r="F73" s="17"/>
      <c r="G73" s="15" t="s">
        <v>62</v>
      </c>
      <c r="H73" s="20" t="s">
        <v>16</v>
      </c>
      <c r="I73" s="20">
        <v>1.2150000000000001</v>
      </c>
      <c r="J73" s="17">
        <f>I73*D72</f>
        <v>284.31</v>
      </c>
      <c r="K73" s="17">
        <f t="shared" si="21"/>
        <v>0</v>
      </c>
      <c r="L73" s="21"/>
      <c r="M73" s="21">
        <f t="shared" si="22"/>
        <v>0</v>
      </c>
      <c r="N73" s="21">
        <f t="shared" si="23"/>
        <v>0</v>
      </c>
    </row>
    <row r="74" spans="1:14" ht="15" customHeight="1" x14ac:dyDescent="0.25">
      <c r="A74" s="14"/>
      <c r="B74" s="23"/>
      <c r="C74" s="20"/>
      <c r="D74" s="17"/>
      <c r="E74" s="17"/>
      <c r="F74" s="17"/>
      <c r="G74" s="15" t="s">
        <v>25</v>
      </c>
      <c r="H74" s="20" t="s">
        <v>26</v>
      </c>
      <c r="I74" s="20">
        <v>2</v>
      </c>
      <c r="J74" s="17">
        <f>I74*D72</f>
        <v>468</v>
      </c>
      <c r="K74" s="17">
        <f t="shared" si="21"/>
        <v>0</v>
      </c>
      <c r="L74" s="21"/>
      <c r="M74" s="21">
        <f t="shared" si="22"/>
        <v>0</v>
      </c>
      <c r="N74" s="21">
        <f t="shared" si="23"/>
        <v>0</v>
      </c>
    </row>
    <row r="75" spans="1:14" ht="15" customHeight="1" x14ac:dyDescent="0.25">
      <c r="A75" s="14"/>
      <c r="B75" s="15" t="s">
        <v>27</v>
      </c>
      <c r="C75" s="16" t="s">
        <v>16</v>
      </c>
      <c r="D75" s="17">
        <v>234</v>
      </c>
      <c r="E75" s="17"/>
      <c r="F75" s="17">
        <f t="shared" ref="F75:F87" si="25">E75*D75</f>
        <v>0</v>
      </c>
      <c r="G75" s="15" t="s">
        <v>28</v>
      </c>
      <c r="H75" s="20" t="s">
        <v>18</v>
      </c>
      <c r="I75" s="20">
        <v>0.3</v>
      </c>
      <c r="J75" s="17">
        <f>I75*D75</f>
        <v>70.2</v>
      </c>
      <c r="K75" s="17">
        <f t="shared" si="21"/>
        <v>0</v>
      </c>
      <c r="L75" s="21"/>
      <c r="M75" s="21">
        <f t="shared" si="22"/>
        <v>0</v>
      </c>
      <c r="N75" s="21">
        <f t="shared" si="23"/>
        <v>0</v>
      </c>
    </row>
    <row r="76" spans="1:14" s="11" customFormat="1" ht="15" customHeight="1" x14ac:dyDescent="0.25">
      <c r="A76" s="14"/>
      <c r="B76" s="24" t="s">
        <v>60</v>
      </c>
      <c r="C76" s="14"/>
      <c r="D76" s="25"/>
      <c r="E76" s="38"/>
      <c r="F76" s="25">
        <f>SUM(F69:F75)</f>
        <v>0</v>
      </c>
      <c r="G76" s="24"/>
      <c r="H76" s="26"/>
      <c r="I76" s="26"/>
      <c r="J76" s="25"/>
      <c r="K76" s="25"/>
      <c r="L76" s="27"/>
      <c r="M76" s="27"/>
      <c r="N76" s="27">
        <f>SUM(N69:N75)</f>
        <v>0</v>
      </c>
    </row>
    <row r="77" spans="1:14" s="13" customFormat="1" ht="15" customHeight="1" x14ac:dyDescent="0.25">
      <c r="A77" s="12">
        <v>9</v>
      </c>
      <c r="B77" s="79" t="s">
        <v>64</v>
      </c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</row>
    <row r="78" spans="1:14" s="32" customFormat="1" ht="15" customHeight="1" x14ac:dyDescent="0.25">
      <c r="A78" s="28"/>
      <c r="B78" s="15" t="s">
        <v>65</v>
      </c>
      <c r="C78" s="20" t="s">
        <v>26</v>
      </c>
      <c r="D78" s="29">
        <v>139</v>
      </c>
      <c r="E78" s="30"/>
      <c r="F78" s="17">
        <f>E78*D78</f>
        <v>0</v>
      </c>
      <c r="G78" s="18" t="s">
        <v>17</v>
      </c>
      <c r="H78" s="19" t="s">
        <v>18</v>
      </c>
      <c r="I78" s="31">
        <v>0.8</v>
      </c>
      <c r="J78" s="29">
        <f>I78*D78</f>
        <v>111.2</v>
      </c>
      <c r="K78" s="17">
        <f>L78/1.2</f>
        <v>0</v>
      </c>
      <c r="L78" s="21"/>
      <c r="M78" s="21">
        <f>N78/1.2</f>
        <v>0</v>
      </c>
      <c r="N78" s="21">
        <f>L78*J78</f>
        <v>0</v>
      </c>
    </row>
    <row r="79" spans="1:14" s="32" customFormat="1" ht="15" customHeight="1" x14ac:dyDescent="0.25">
      <c r="A79" s="28"/>
      <c r="B79" s="15"/>
      <c r="C79" s="20"/>
      <c r="D79" s="29"/>
      <c r="E79" s="33"/>
      <c r="F79" s="17"/>
      <c r="G79" s="15" t="s">
        <v>37</v>
      </c>
      <c r="H79" s="20" t="s">
        <v>16</v>
      </c>
      <c r="I79" s="31">
        <v>0.18</v>
      </c>
      <c r="J79" s="29">
        <f>I79*D78</f>
        <v>25.02</v>
      </c>
      <c r="K79" s="17">
        <f t="shared" ref="K79:K84" si="26">L79/1.2</f>
        <v>0</v>
      </c>
      <c r="L79" s="21"/>
      <c r="M79" s="21">
        <f t="shared" ref="M79:M84" si="27">N79/1.2</f>
        <v>0</v>
      </c>
      <c r="N79" s="21">
        <f t="shared" ref="N79:N84" si="28">L79*J79</f>
        <v>0</v>
      </c>
    </row>
    <row r="80" spans="1:14" s="32" customFormat="1" ht="15" customHeight="1" x14ac:dyDescent="0.25">
      <c r="A80" s="28"/>
      <c r="B80" s="15"/>
      <c r="C80" s="20"/>
      <c r="D80" s="29"/>
      <c r="E80" s="33"/>
      <c r="F80" s="17"/>
      <c r="G80" s="15" t="s">
        <v>38</v>
      </c>
      <c r="H80" s="34" t="s">
        <v>26</v>
      </c>
      <c r="I80" s="31">
        <v>1.1000000000000001</v>
      </c>
      <c r="J80" s="29">
        <f>I80*D78</f>
        <v>152.9</v>
      </c>
      <c r="K80" s="17">
        <f t="shared" si="26"/>
        <v>0</v>
      </c>
      <c r="L80" s="21"/>
      <c r="M80" s="21">
        <f t="shared" si="27"/>
        <v>0</v>
      </c>
      <c r="N80" s="21">
        <f t="shared" si="28"/>
        <v>0</v>
      </c>
    </row>
    <row r="81" spans="1:14" ht="15" customHeight="1" x14ac:dyDescent="0.25">
      <c r="A81" s="14"/>
      <c r="B81" s="15" t="s">
        <v>22</v>
      </c>
      <c r="C81" s="20" t="s">
        <v>26</v>
      </c>
      <c r="D81" s="29">
        <v>139</v>
      </c>
      <c r="E81" s="17"/>
      <c r="F81" s="17">
        <f>E81*D81</f>
        <v>0</v>
      </c>
      <c r="G81" s="15" t="s">
        <v>23</v>
      </c>
      <c r="H81" s="20" t="s">
        <v>18</v>
      </c>
      <c r="I81" s="20">
        <f>7*0.14</f>
        <v>0.98000000000000009</v>
      </c>
      <c r="J81" s="17">
        <f>I81*D81</f>
        <v>136.22</v>
      </c>
      <c r="K81" s="17">
        <f t="shared" si="26"/>
        <v>0</v>
      </c>
      <c r="L81" s="21"/>
      <c r="M81" s="21">
        <f t="shared" si="27"/>
        <v>0</v>
      </c>
      <c r="N81" s="21">
        <f t="shared" si="28"/>
        <v>0</v>
      </c>
    </row>
    <row r="82" spans="1:14" ht="15" customHeight="1" x14ac:dyDescent="0.25">
      <c r="A82" s="14"/>
      <c r="B82" s="23"/>
      <c r="C82" s="20"/>
      <c r="D82" s="29"/>
      <c r="E82" s="17"/>
      <c r="F82" s="17"/>
      <c r="G82" s="15" t="s">
        <v>62</v>
      </c>
      <c r="H82" s="20" t="s">
        <v>16</v>
      </c>
      <c r="I82" s="20">
        <v>0.19</v>
      </c>
      <c r="J82" s="17">
        <f>I82*D81</f>
        <v>26.41</v>
      </c>
      <c r="K82" s="17">
        <f t="shared" si="26"/>
        <v>0</v>
      </c>
      <c r="L82" s="21"/>
      <c r="M82" s="21">
        <f t="shared" si="27"/>
        <v>0</v>
      </c>
      <c r="N82" s="21">
        <f t="shared" si="28"/>
        <v>0</v>
      </c>
    </row>
    <row r="83" spans="1:14" ht="15" customHeight="1" x14ac:dyDescent="0.25">
      <c r="A83" s="14"/>
      <c r="B83" s="23"/>
      <c r="C83" s="20"/>
      <c r="D83" s="29"/>
      <c r="E83" s="17"/>
      <c r="F83" s="17"/>
      <c r="G83" s="15" t="s">
        <v>25</v>
      </c>
      <c r="H83" s="20" t="s">
        <v>26</v>
      </c>
      <c r="I83" s="20">
        <v>1.1000000000000001</v>
      </c>
      <c r="J83" s="17">
        <f>I83*D81</f>
        <v>152.9</v>
      </c>
      <c r="K83" s="17">
        <f t="shared" si="26"/>
        <v>0</v>
      </c>
      <c r="L83" s="21"/>
      <c r="M83" s="21">
        <f t="shared" si="27"/>
        <v>0</v>
      </c>
      <c r="N83" s="21">
        <f t="shared" si="28"/>
        <v>0</v>
      </c>
    </row>
    <row r="84" spans="1:14" ht="15" customHeight="1" x14ac:dyDescent="0.25">
      <c r="A84" s="14"/>
      <c r="B84" s="15" t="s">
        <v>27</v>
      </c>
      <c r="C84" s="20" t="s">
        <v>26</v>
      </c>
      <c r="D84" s="29">
        <v>139</v>
      </c>
      <c r="E84" s="17"/>
      <c r="F84" s="17">
        <f t="shared" ref="F84" si="29">E84*D84</f>
        <v>0</v>
      </c>
      <c r="G84" s="15" t="s">
        <v>28</v>
      </c>
      <c r="H84" s="20" t="s">
        <v>18</v>
      </c>
      <c r="I84" s="20">
        <v>0.05</v>
      </c>
      <c r="J84" s="17">
        <f>I84*D84</f>
        <v>6.95</v>
      </c>
      <c r="K84" s="17">
        <f t="shared" si="26"/>
        <v>0</v>
      </c>
      <c r="L84" s="21"/>
      <c r="M84" s="21">
        <f t="shared" si="27"/>
        <v>0</v>
      </c>
      <c r="N84" s="21">
        <f t="shared" si="28"/>
        <v>0</v>
      </c>
    </row>
    <row r="85" spans="1:14" s="11" customFormat="1" ht="15" customHeight="1" x14ac:dyDescent="0.25">
      <c r="A85" s="14"/>
      <c r="B85" s="24" t="s">
        <v>63</v>
      </c>
      <c r="C85" s="14"/>
      <c r="D85" s="25"/>
      <c r="E85" s="38"/>
      <c r="F85" s="25">
        <f>SUM(F78:F84)</f>
        <v>0</v>
      </c>
      <c r="G85" s="40"/>
      <c r="H85" s="40"/>
      <c r="I85" s="40"/>
      <c r="J85" s="41"/>
      <c r="K85" s="40"/>
      <c r="L85" s="40"/>
      <c r="M85" s="40"/>
      <c r="N85" s="27">
        <f>SUM(N78:N84)</f>
        <v>0</v>
      </c>
    </row>
    <row r="86" spans="1:14" s="13" customFormat="1" ht="15" customHeight="1" x14ac:dyDescent="0.25">
      <c r="A86" s="12">
        <v>10</v>
      </c>
      <c r="B86" s="79" t="s">
        <v>67</v>
      </c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</row>
    <row r="87" spans="1:14" ht="25.9" customHeight="1" x14ac:dyDescent="0.25">
      <c r="A87" s="14"/>
      <c r="B87" s="15" t="s">
        <v>68</v>
      </c>
      <c r="C87" s="20" t="s">
        <v>26</v>
      </c>
      <c r="D87" s="17">
        <v>103</v>
      </c>
      <c r="E87" s="17"/>
      <c r="F87" s="17">
        <f t="shared" si="25"/>
        <v>0</v>
      </c>
      <c r="G87" s="18" t="s">
        <v>17</v>
      </c>
      <c r="H87" s="20" t="s">
        <v>18</v>
      </c>
      <c r="I87" s="20">
        <v>4</v>
      </c>
      <c r="J87" s="17">
        <f>I87*D87</f>
        <v>412</v>
      </c>
      <c r="K87" s="17">
        <f>L87/1.2</f>
        <v>0</v>
      </c>
      <c r="L87" s="21"/>
      <c r="M87" s="21">
        <f>N87/1.2</f>
        <v>0</v>
      </c>
      <c r="N87" s="21">
        <f>L87*J87</f>
        <v>0</v>
      </c>
    </row>
    <row r="88" spans="1:14" ht="15" customHeight="1" x14ac:dyDescent="0.25">
      <c r="A88" s="14"/>
      <c r="B88" s="15"/>
      <c r="C88" s="16"/>
      <c r="D88" s="17"/>
      <c r="E88" s="17"/>
      <c r="F88" s="17"/>
      <c r="G88" s="15" t="s">
        <v>52</v>
      </c>
      <c r="H88" s="20" t="s">
        <v>53</v>
      </c>
      <c r="I88" s="20">
        <v>0.14299999999999999</v>
      </c>
      <c r="J88" s="17">
        <f>I88*D87</f>
        <v>14.728999999999999</v>
      </c>
      <c r="K88" s="17">
        <f t="shared" ref="K88:K100" si="30">L88/1.2</f>
        <v>0</v>
      </c>
      <c r="L88" s="21"/>
      <c r="M88" s="21">
        <f t="shared" ref="M88:M100" si="31">N88/1.2</f>
        <v>0</v>
      </c>
      <c r="N88" s="21">
        <f t="shared" ref="N88:N100" si="32">L88*J88</f>
        <v>0</v>
      </c>
    </row>
    <row r="89" spans="1:14" ht="15" customHeight="1" x14ac:dyDescent="0.25">
      <c r="A89" s="14"/>
      <c r="B89" s="15"/>
      <c r="C89" s="16"/>
      <c r="D89" s="17"/>
      <c r="E89" s="17"/>
      <c r="F89" s="17"/>
      <c r="G89" s="15" t="s">
        <v>69</v>
      </c>
      <c r="H89" s="20" t="s">
        <v>53</v>
      </c>
      <c r="I89" s="20">
        <v>3.85E-2</v>
      </c>
      <c r="J89" s="17">
        <f>I89*D87</f>
        <v>3.9655</v>
      </c>
      <c r="K89" s="17">
        <f t="shared" si="30"/>
        <v>0</v>
      </c>
      <c r="L89" s="21"/>
      <c r="M89" s="21">
        <f t="shared" si="31"/>
        <v>0</v>
      </c>
      <c r="N89" s="21">
        <f t="shared" si="32"/>
        <v>0</v>
      </c>
    </row>
    <row r="90" spans="1:14" ht="15" customHeight="1" x14ac:dyDescent="0.25">
      <c r="A90" s="14"/>
      <c r="B90" s="15"/>
      <c r="C90" s="16"/>
      <c r="D90" s="17"/>
      <c r="E90" s="17"/>
      <c r="F90" s="17"/>
      <c r="G90" s="15" t="s">
        <v>54</v>
      </c>
      <c r="H90" s="20" t="s">
        <v>21</v>
      </c>
      <c r="I90" s="20">
        <v>4</v>
      </c>
      <c r="J90" s="17">
        <f>I90*D87</f>
        <v>412</v>
      </c>
      <c r="K90" s="17">
        <f t="shared" si="30"/>
        <v>0</v>
      </c>
      <c r="L90" s="21"/>
      <c r="M90" s="21">
        <f t="shared" si="31"/>
        <v>0</v>
      </c>
      <c r="N90" s="21">
        <f t="shared" si="32"/>
        <v>0</v>
      </c>
    </row>
    <row r="91" spans="1:14" ht="15" customHeight="1" x14ac:dyDescent="0.25">
      <c r="A91" s="14"/>
      <c r="B91" s="15" t="s">
        <v>22</v>
      </c>
      <c r="C91" s="20" t="s">
        <v>26</v>
      </c>
      <c r="D91" s="17">
        <v>103</v>
      </c>
      <c r="E91" s="17"/>
      <c r="F91" s="17">
        <f t="shared" ref="F91" si="33">E91*D91</f>
        <v>0</v>
      </c>
      <c r="G91" s="15" t="s">
        <v>23</v>
      </c>
      <c r="H91" s="20" t="s">
        <v>18</v>
      </c>
      <c r="I91" s="20">
        <v>7</v>
      </c>
      <c r="J91" s="17">
        <f>I91*D91</f>
        <v>721</v>
      </c>
      <c r="K91" s="17">
        <f t="shared" si="30"/>
        <v>0</v>
      </c>
      <c r="L91" s="21"/>
      <c r="M91" s="21">
        <f t="shared" si="31"/>
        <v>0</v>
      </c>
      <c r="N91" s="21">
        <f t="shared" si="32"/>
        <v>0</v>
      </c>
    </row>
    <row r="92" spans="1:14" ht="15" customHeight="1" x14ac:dyDescent="0.25">
      <c r="A92" s="14"/>
      <c r="B92" s="23"/>
      <c r="C92" s="20"/>
      <c r="D92" s="17"/>
      <c r="E92" s="17"/>
      <c r="F92" s="17"/>
      <c r="G92" s="15" t="s">
        <v>24</v>
      </c>
      <c r="H92" s="20" t="s">
        <v>16</v>
      </c>
      <c r="I92" s="20">
        <v>1.2150000000000001</v>
      </c>
      <c r="J92" s="17">
        <f>I92*D91</f>
        <v>125.14500000000001</v>
      </c>
      <c r="K92" s="17">
        <f t="shared" si="30"/>
        <v>0</v>
      </c>
      <c r="L92" s="21"/>
      <c r="M92" s="21">
        <f t="shared" si="31"/>
        <v>0</v>
      </c>
      <c r="N92" s="21">
        <f t="shared" si="32"/>
        <v>0</v>
      </c>
    </row>
    <row r="93" spans="1:14" ht="15" customHeight="1" x14ac:dyDescent="0.25">
      <c r="A93" s="14"/>
      <c r="B93" s="23"/>
      <c r="C93" s="20"/>
      <c r="D93" s="17"/>
      <c r="E93" s="17"/>
      <c r="F93" s="17"/>
      <c r="G93" s="15" t="s">
        <v>25</v>
      </c>
      <c r="H93" s="20" t="s">
        <v>26</v>
      </c>
      <c r="I93" s="20">
        <v>3.3</v>
      </c>
      <c r="J93" s="17">
        <f>I93*D91</f>
        <v>339.9</v>
      </c>
      <c r="K93" s="17">
        <f t="shared" si="30"/>
        <v>0</v>
      </c>
      <c r="L93" s="21"/>
      <c r="M93" s="21">
        <f t="shared" si="31"/>
        <v>0</v>
      </c>
      <c r="N93" s="21">
        <f t="shared" si="32"/>
        <v>0</v>
      </c>
    </row>
    <row r="94" spans="1:14" ht="15" customHeight="1" x14ac:dyDescent="0.25">
      <c r="A94" s="14"/>
      <c r="B94" s="15" t="s">
        <v>27</v>
      </c>
      <c r="C94" s="20" t="s">
        <v>26</v>
      </c>
      <c r="D94" s="17">
        <v>103</v>
      </c>
      <c r="E94" s="17"/>
      <c r="F94" s="17">
        <f t="shared" ref="F94:F97" si="34">E94*D94</f>
        <v>0</v>
      </c>
      <c r="G94" s="15" t="s">
        <v>28</v>
      </c>
      <c r="H94" s="20" t="s">
        <v>18</v>
      </c>
      <c r="I94" s="20">
        <v>0.3</v>
      </c>
      <c r="J94" s="17">
        <f>I94*D94</f>
        <v>30.9</v>
      </c>
      <c r="K94" s="17">
        <f t="shared" si="30"/>
        <v>0</v>
      </c>
      <c r="L94" s="21"/>
      <c r="M94" s="21">
        <f t="shared" si="31"/>
        <v>0</v>
      </c>
      <c r="N94" s="21">
        <f t="shared" si="32"/>
        <v>0</v>
      </c>
    </row>
    <row r="95" spans="1:14" ht="15" customHeight="1" x14ac:dyDescent="0.25">
      <c r="A95" s="14"/>
      <c r="B95" s="15" t="s">
        <v>29</v>
      </c>
      <c r="C95" s="20" t="s">
        <v>26</v>
      </c>
      <c r="D95" s="17">
        <v>103</v>
      </c>
      <c r="E95" s="17"/>
      <c r="F95" s="17">
        <f t="shared" si="34"/>
        <v>0</v>
      </c>
      <c r="G95" s="23" t="s">
        <v>30</v>
      </c>
      <c r="H95" s="20" t="s">
        <v>18</v>
      </c>
      <c r="I95" s="20">
        <v>0.3</v>
      </c>
      <c r="J95" s="17">
        <f>I95*D95</f>
        <v>30.9</v>
      </c>
      <c r="K95" s="17">
        <f t="shared" si="30"/>
        <v>0</v>
      </c>
      <c r="L95" s="21"/>
      <c r="M95" s="21">
        <f t="shared" si="31"/>
        <v>0</v>
      </c>
      <c r="N95" s="21">
        <f t="shared" si="32"/>
        <v>0</v>
      </c>
    </row>
    <row r="96" spans="1:14" ht="29.65" customHeight="1" x14ac:dyDescent="0.25">
      <c r="A96" s="14"/>
      <c r="B96" s="15" t="s">
        <v>31</v>
      </c>
      <c r="C96" s="16" t="s">
        <v>26</v>
      </c>
      <c r="D96" s="17">
        <v>103</v>
      </c>
      <c r="E96" s="17"/>
      <c r="F96" s="17">
        <f t="shared" si="34"/>
        <v>0</v>
      </c>
      <c r="G96" s="15" t="s">
        <v>70</v>
      </c>
      <c r="H96" s="20" t="s">
        <v>18</v>
      </c>
      <c r="I96" s="20">
        <v>0.6</v>
      </c>
      <c r="J96" s="17">
        <f>I96*D96</f>
        <v>61.8</v>
      </c>
      <c r="K96" s="17">
        <f t="shared" si="30"/>
        <v>0</v>
      </c>
      <c r="L96" s="21"/>
      <c r="M96" s="21">
        <f t="shared" si="31"/>
        <v>0</v>
      </c>
      <c r="N96" s="21">
        <f t="shared" si="32"/>
        <v>0</v>
      </c>
    </row>
    <row r="97" spans="1:14" ht="15" customHeight="1" x14ac:dyDescent="0.25">
      <c r="A97" s="14"/>
      <c r="B97" s="81" t="s">
        <v>56</v>
      </c>
      <c r="C97" s="16" t="s">
        <v>26</v>
      </c>
      <c r="D97" s="17">
        <v>103</v>
      </c>
      <c r="E97" s="82"/>
      <c r="F97" s="17">
        <f t="shared" si="34"/>
        <v>0</v>
      </c>
      <c r="G97" s="15" t="s">
        <v>71</v>
      </c>
      <c r="H97" s="34" t="s">
        <v>26</v>
      </c>
      <c r="I97" s="20">
        <v>1.1000000000000001</v>
      </c>
      <c r="J97" s="17">
        <f>I97*D97</f>
        <v>113.30000000000001</v>
      </c>
      <c r="K97" s="17">
        <f t="shared" si="30"/>
        <v>0</v>
      </c>
      <c r="L97" s="21"/>
      <c r="M97" s="21">
        <f t="shared" si="31"/>
        <v>0</v>
      </c>
      <c r="N97" s="21">
        <f t="shared" si="32"/>
        <v>0</v>
      </c>
    </row>
    <row r="98" spans="1:14" ht="15" customHeight="1" x14ac:dyDescent="0.25">
      <c r="A98" s="14"/>
      <c r="B98" s="81"/>
      <c r="C98" s="16" t="s">
        <v>26</v>
      </c>
      <c r="D98" s="17"/>
      <c r="E98" s="82"/>
      <c r="F98" s="17">
        <f>E97*D98</f>
        <v>0</v>
      </c>
      <c r="G98" s="15" t="s">
        <v>72</v>
      </c>
      <c r="H98" s="34" t="s">
        <v>26</v>
      </c>
      <c r="I98" s="20">
        <v>1.1000000000000001</v>
      </c>
      <c r="J98" s="17">
        <f>I98*D98</f>
        <v>0</v>
      </c>
      <c r="K98" s="17">
        <f t="shared" si="30"/>
        <v>0</v>
      </c>
      <c r="L98" s="21"/>
      <c r="M98" s="21">
        <f t="shared" si="31"/>
        <v>0</v>
      </c>
      <c r="N98" s="21">
        <f t="shared" si="32"/>
        <v>0</v>
      </c>
    </row>
    <row r="99" spans="1:14" ht="15" customHeight="1" x14ac:dyDescent="0.25">
      <c r="A99" s="14"/>
      <c r="B99" s="31"/>
      <c r="C99" s="16"/>
      <c r="D99" s="17"/>
      <c r="E99" s="17"/>
      <c r="F99" s="17"/>
      <c r="G99" s="15" t="s">
        <v>58</v>
      </c>
      <c r="H99" s="20" t="s">
        <v>18</v>
      </c>
      <c r="I99" s="20">
        <v>0.5</v>
      </c>
      <c r="J99" s="17">
        <f>I99*(D97+D98)</f>
        <v>51.5</v>
      </c>
      <c r="K99" s="17">
        <f t="shared" si="30"/>
        <v>0</v>
      </c>
      <c r="L99" s="21"/>
      <c r="M99" s="21">
        <f t="shared" si="31"/>
        <v>0</v>
      </c>
      <c r="N99" s="21">
        <f t="shared" si="32"/>
        <v>0</v>
      </c>
    </row>
    <row r="100" spans="1:14" ht="15" customHeight="1" x14ac:dyDescent="0.25">
      <c r="A100" s="14"/>
      <c r="B100" s="15"/>
      <c r="C100" s="16"/>
      <c r="D100" s="17"/>
      <c r="E100" s="17"/>
      <c r="F100" s="17"/>
      <c r="G100" s="15" t="s">
        <v>59</v>
      </c>
      <c r="H100" s="20" t="s">
        <v>21</v>
      </c>
      <c r="I100" s="20">
        <v>3</v>
      </c>
      <c r="J100" s="17">
        <f>I100*(D97+D98)</f>
        <v>309</v>
      </c>
      <c r="K100" s="17">
        <f t="shared" si="30"/>
        <v>0</v>
      </c>
      <c r="L100" s="21"/>
      <c r="M100" s="21">
        <f t="shared" si="31"/>
        <v>0</v>
      </c>
      <c r="N100" s="21">
        <f t="shared" si="32"/>
        <v>0</v>
      </c>
    </row>
    <row r="101" spans="1:14" s="11" customFormat="1" ht="15" customHeight="1" x14ac:dyDescent="0.25">
      <c r="A101" s="14"/>
      <c r="B101" s="24" t="s">
        <v>66</v>
      </c>
      <c r="C101" s="14"/>
      <c r="D101" s="25"/>
      <c r="E101" s="38"/>
      <c r="F101" s="25">
        <f>SUM(F87:F100)</f>
        <v>0</v>
      </c>
      <c r="G101" s="24"/>
      <c r="H101" s="26"/>
      <c r="I101" s="26"/>
      <c r="J101" s="25"/>
      <c r="K101" s="25"/>
      <c r="L101" s="27"/>
      <c r="M101" s="27"/>
      <c r="N101" s="27">
        <f>SUM(N87:N100)</f>
        <v>0</v>
      </c>
    </row>
    <row r="102" spans="1:14" s="13" customFormat="1" ht="15" customHeight="1" x14ac:dyDescent="0.25">
      <c r="A102" s="12">
        <v>11</v>
      </c>
      <c r="B102" s="79" t="s">
        <v>74</v>
      </c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</row>
    <row r="103" spans="1:14" ht="30" customHeight="1" x14ac:dyDescent="0.25">
      <c r="A103" s="14"/>
      <c r="B103" s="15" t="s">
        <v>75</v>
      </c>
      <c r="C103" s="16" t="s">
        <v>16</v>
      </c>
      <c r="D103" s="17">
        <v>32.5</v>
      </c>
      <c r="E103" s="17"/>
      <c r="F103" s="17">
        <f t="shared" ref="F103" si="35">E103*D103</f>
        <v>0</v>
      </c>
      <c r="G103" s="18" t="s">
        <v>17</v>
      </c>
      <c r="H103" s="42" t="s">
        <v>16</v>
      </c>
      <c r="I103" s="20">
        <v>6</v>
      </c>
      <c r="J103" s="17">
        <f>I103*D103</f>
        <v>195</v>
      </c>
      <c r="K103" s="17">
        <f>L103/1.2</f>
        <v>0</v>
      </c>
      <c r="L103" s="21"/>
      <c r="M103" s="21">
        <f>N103/1.2</f>
        <v>0</v>
      </c>
      <c r="N103" s="21">
        <f>L103*J103</f>
        <v>0</v>
      </c>
    </row>
    <row r="104" spans="1:14" ht="15" customHeight="1" x14ac:dyDescent="0.25">
      <c r="A104" s="14"/>
      <c r="B104" s="15"/>
      <c r="C104" s="16"/>
      <c r="D104" s="17"/>
      <c r="E104" s="17"/>
      <c r="F104" s="17"/>
      <c r="G104" s="15" t="s">
        <v>76</v>
      </c>
      <c r="H104" s="42" t="s">
        <v>16</v>
      </c>
      <c r="I104" s="20">
        <v>1.1000000000000001</v>
      </c>
      <c r="J104" s="17">
        <f>I104*D103</f>
        <v>35.75</v>
      </c>
      <c r="K104" s="17">
        <f t="shared" ref="K104:K112" si="36">L104/1.2</f>
        <v>0</v>
      </c>
      <c r="L104" s="21"/>
      <c r="M104" s="21">
        <f t="shared" ref="M104:M112" si="37">N104/1.2</f>
        <v>0</v>
      </c>
      <c r="N104" s="21">
        <f t="shared" ref="N104:N112" si="38">L104*J104</f>
        <v>0</v>
      </c>
    </row>
    <row r="105" spans="1:14" ht="15" customHeight="1" x14ac:dyDescent="0.25">
      <c r="A105" s="14"/>
      <c r="B105" s="15"/>
      <c r="C105" s="16"/>
      <c r="D105" s="17"/>
      <c r="E105" s="17"/>
      <c r="F105" s="17"/>
      <c r="G105" s="15" t="s">
        <v>77</v>
      </c>
      <c r="H105" s="20" t="s">
        <v>21</v>
      </c>
      <c r="I105" s="20">
        <v>8</v>
      </c>
      <c r="J105" s="17">
        <f>I105*D103</f>
        <v>260</v>
      </c>
      <c r="K105" s="17">
        <f t="shared" si="36"/>
        <v>0</v>
      </c>
      <c r="L105" s="21"/>
      <c r="M105" s="21">
        <f t="shared" si="37"/>
        <v>0</v>
      </c>
      <c r="N105" s="21">
        <f t="shared" si="38"/>
        <v>0</v>
      </c>
    </row>
    <row r="106" spans="1:14" ht="15" customHeight="1" x14ac:dyDescent="0.25">
      <c r="A106" s="14"/>
      <c r="B106" s="15" t="s">
        <v>22</v>
      </c>
      <c r="C106" s="16" t="s">
        <v>16</v>
      </c>
      <c r="D106" s="17">
        <v>32.5</v>
      </c>
      <c r="E106" s="17"/>
      <c r="F106" s="17">
        <f t="shared" ref="F106" si="39">E106*D106</f>
        <v>0</v>
      </c>
      <c r="G106" s="15" t="s">
        <v>23</v>
      </c>
      <c r="H106" s="20" t="s">
        <v>18</v>
      </c>
      <c r="I106" s="20">
        <v>6</v>
      </c>
      <c r="J106" s="17">
        <f>I106*D106</f>
        <v>195</v>
      </c>
      <c r="K106" s="17">
        <f t="shared" si="36"/>
        <v>0</v>
      </c>
      <c r="L106" s="21"/>
      <c r="M106" s="21">
        <f t="shared" si="37"/>
        <v>0</v>
      </c>
      <c r="N106" s="21">
        <f t="shared" si="38"/>
        <v>0</v>
      </c>
    </row>
    <row r="107" spans="1:14" ht="15" customHeight="1" x14ac:dyDescent="0.25">
      <c r="A107" s="14"/>
      <c r="B107" s="23"/>
      <c r="C107" s="20"/>
      <c r="D107" s="17"/>
      <c r="E107" s="17"/>
      <c r="F107" s="17"/>
      <c r="G107" s="15" t="s">
        <v>24</v>
      </c>
      <c r="H107" s="20" t="s">
        <v>16</v>
      </c>
      <c r="I107" s="20">
        <v>1.1499999999999999</v>
      </c>
      <c r="J107" s="17">
        <f>I107*D106</f>
        <v>37.375</v>
      </c>
      <c r="K107" s="17">
        <f t="shared" si="36"/>
        <v>0</v>
      </c>
      <c r="L107" s="21"/>
      <c r="M107" s="21">
        <f t="shared" si="37"/>
        <v>0</v>
      </c>
      <c r="N107" s="21">
        <f t="shared" si="38"/>
        <v>0</v>
      </c>
    </row>
    <row r="108" spans="1:14" ht="15" customHeight="1" x14ac:dyDescent="0.25">
      <c r="A108" s="14"/>
      <c r="B108" s="23"/>
      <c r="C108" s="20"/>
      <c r="D108" s="17"/>
      <c r="E108" s="17"/>
      <c r="F108" s="17"/>
      <c r="G108" s="15" t="s">
        <v>25</v>
      </c>
      <c r="H108" s="20" t="s">
        <v>26</v>
      </c>
      <c r="I108" s="20">
        <v>1.1000000000000001</v>
      </c>
      <c r="J108" s="17">
        <f>I108*D106</f>
        <v>35.75</v>
      </c>
      <c r="K108" s="17">
        <f t="shared" si="36"/>
        <v>0</v>
      </c>
      <c r="L108" s="21"/>
      <c r="M108" s="21">
        <f t="shared" si="37"/>
        <v>0</v>
      </c>
      <c r="N108" s="21">
        <f t="shared" si="38"/>
        <v>0</v>
      </c>
    </row>
    <row r="109" spans="1:14" ht="15" customHeight="1" x14ac:dyDescent="0.25">
      <c r="A109" s="14"/>
      <c r="B109" s="15" t="s">
        <v>27</v>
      </c>
      <c r="C109" s="16" t="s">
        <v>16</v>
      </c>
      <c r="D109" s="17">
        <v>32.5</v>
      </c>
      <c r="E109" s="17"/>
      <c r="F109" s="17">
        <f t="shared" ref="F109:F111" si="40">E109*D109</f>
        <v>0</v>
      </c>
      <c r="G109" s="15" t="s">
        <v>28</v>
      </c>
      <c r="H109" s="20" t="s">
        <v>18</v>
      </c>
      <c r="I109" s="20">
        <v>0.3</v>
      </c>
      <c r="J109" s="17">
        <f>I109*D109</f>
        <v>9.75</v>
      </c>
      <c r="K109" s="17">
        <f t="shared" si="36"/>
        <v>0</v>
      </c>
      <c r="L109" s="21"/>
      <c r="M109" s="21">
        <f t="shared" si="37"/>
        <v>0</v>
      </c>
      <c r="N109" s="21">
        <f t="shared" si="38"/>
        <v>0</v>
      </c>
    </row>
    <row r="110" spans="1:14" ht="15" customHeight="1" x14ac:dyDescent="0.25">
      <c r="A110" s="14"/>
      <c r="B110" s="15" t="s">
        <v>29</v>
      </c>
      <c r="C110" s="16" t="s">
        <v>16</v>
      </c>
      <c r="D110" s="17">
        <v>32.5</v>
      </c>
      <c r="E110" s="17"/>
      <c r="F110" s="17">
        <f t="shared" si="40"/>
        <v>0</v>
      </c>
      <c r="G110" s="23" t="s">
        <v>30</v>
      </c>
      <c r="H110" s="20" t="s">
        <v>18</v>
      </c>
      <c r="I110" s="20">
        <v>3</v>
      </c>
      <c r="J110" s="17">
        <f>I110*D110</f>
        <v>97.5</v>
      </c>
      <c r="K110" s="17">
        <f t="shared" si="36"/>
        <v>0</v>
      </c>
      <c r="L110" s="21"/>
      <c r="M110" s="21">
        <f t="shared" si="37"/>
        <v>0</v>
      </c>
      <c r="N110" s="21">
        <f t="shared" si="38"/>
        <v>0</v>
      </c>
    </row>
    <row r="111" spans="1:14" ht="30" customHeight="1" x14ac:dyDescent="0.25">
      <c r="A111" s="14"/>
      <c r="B111" s="15" t="s">
        <v>31</v>
      </c>
      <c r="C111" s="16" t="s">
        <v>16</v>
      </c>
      <c r="D111" s="17">
        <v>32.5</v>
      </c>
      <c r="E111" s="17"/>
      <c r="F111" s="17">
        <f t="shared" si="40"/>
        <v>0</v>
      </c>
      <c r="G111" s="15" t="s">
        <v>55</v>
      </c>
      <c r="H111" s="20" t="s">
        <v>18</v>
      </c>
      <c r="I111" s="20">
        <v>0.5</v>
      </c>
      <c r="J111" s="17">
        <f>I111*D111</f>
        <v>16.25</v>
      </c>
      <c r="K111" s="17">
        <f t="shared" si="36"/>
        <v>0</v>
      </c>
      <c r="L111" s="21"/>
      <c r="M111" s="21">
        <f t="shared" si="37"/>
        <v>0</v>
      </c>
      <c r="N111" s="21">
        <f t="shared" si="38"/>
        <v>0</v>
      </c>
    </row>
    <row r="112" spans="1:14" ht="15" customHeight="1" x14ac:dyDescent="0.25">
      <c r="A112" s="14"/>
      <c r="B112" s="15" t="s">
        <v>56</v>
      </c>
      <c r="C112" s="16" t="s">
        <v>26</v>
      </c>
      <c r="D112" s="17">
        <v>9.5</v>
      </c>
      <c r="E112" s="17"/>
      <c r="F112" s="17"/>
      <c r="G112" s="15" t="s">
        <v>72</v>
      </c>
      <c r="H112" s="34" t="s">
        <v>26</v>
      </c>
      <c r="I112" s="20">
        <v>1.1000000000000001</v>
      </c>
      <c r="J112" s="17">
        <f>I112*D112</f>
        <v>10.450000000000001</v>
      </c>
      <c r="K112" s="17">
        <f t="shared" si="36"/>
        <v>0</v>
      </c>
      <c r="L112" s="21"/>
      <c r="M112" s="21">
        <f t="shared" si="37"/>
        <v>0</v>
      </c>
      <c r="N112" s="21">
        <f t="shared" si="38"/>
        <v>0</v>
      </c>
    </row>
    <row r="113" spans="1:14" ht="15" customHeight="1" x14ac:dyDescent="0.25">
      <c r="A113" s="14"/>
      <c r="B113" s="15"/>
      <c r="C113" s="16"/>
      <c r="D113" s="17"/>
      <c r="E113" s="17"/>
      <c r="F113" s="17"/>
      <c r="G113" s="15" t="s">
        <v>108</v>
      </c>
      <c r="H113" s="34" t="s">
        <v>21</v>
      </c>
      <c r="I113" s="20">
        <v>0.5</v>
      </c>
      <c r="J113" s="17">
        <f>I113*D112</f>
        <v>4.75</v>
      </c>
      <c r="K113" s="17">
        <f t="shared" ref="K113:K115" si="41">L113/1.2</f>
        <v>0</v>
      </c>
      <c r="L113" s="21"/>
      <c r="M113" s="21">
        <f t="shared" ref="M113:M115" si="42">N113/1.2</f>
        <v>0</v>
      </c>
      <c r="N113" s="21">
        <f t="shared" ref="N113:N115" si="43">L113*J113</f>
        <v>0</v>
      </c>
    </row>
    <row r="114" spans="1:14" ht="15" customHeight="1" x14ac:dyDescent="0.25">
      <c r="A114" s="14"/>
      <c r="B114" s="15"/>
      <c r="C114" s="16"/>
      <c r="D114" s="17"/>
      <c r="E114" s="17"/>
      <c r="F114" s="17"/>
      <c r="G114" s="15" t="s">
        <v>109</v>
      </c>
      <c r="H114" s="34" t="s">
        <v>21</v>
      </c>
      <c r="I114" s="20">
        <v>0.5</v>
      </c>
      <c r="J114" s="17">
        <f>I114*D112</f>
        <v>4.75</v>
      </c>
      <c r="K114" s="17">
        <f t="shared" si="41"/>
        <v>0</v>
      </c>
      <c r="L114" s="21"/>
      <c r="M114" s="21">
        <f t="shared" si="42"/>
        <v>0</v>
      </c>
      <c r="N114" s="21">
        <f t="shared" si="43"/>
        <v>0</v>
      </c>
    </row>
    <row r="115" spans="1:14" ht="15" customHeight="1" x14ac:dyDescent="0.25">
      <c r="A115" s="14"/>
      <c r="B115" s="15"/>
      <c r="C115" s="16"/>
      <c r="D115" s="17"/>
      <c r="E115" s="17"/>
      <c r="F115" s="17"/>
      <c r="G115" s="15" t="s">
        <v>59</v>
      </c>
      <c r="H115" s="34" t="s">
        <v>21</v>
      </c>
      <c r="I115" s="20">
        <v>3</v>
      </c>
      <c r="J115" s="17">
        <f>I115*D112</f>
        <v>28.5</v>
      </c>
      <c r="K115" s="17">
        <f t="shared" si="41"/>
        <v>0</v>
      </c>
      <c r="L115" s="21"/>
      <c r="M115" s="21">
        <f t="shared" si="42"/>
        <v>0</v>
      </c>
      <c r="N115" s="21">
        <f t="shared" si="43"/>
        <v>0</v>
      </c>
    </row>
    <row r="116" spans="1:14" s="11" customFormat="1" ht="15" customHeight="1" x14ac:dyDescent="0.25">
      <c r="A116" s="14"/>
      <c r="B116" s="24" t="s">
        <v>73</v>
      </c>
      <c r="C116" s="14"/>
      <c r="D116" s="25"/>
      <c r="E116" s="38"/>
      <c r="F116" s="25">
        <f>SUM(F103:F112)</f>
        <v>0</v>
      </c>
      <c r="G116" s="24"/>
      <c r="H116" s="26"/>
      <c r="I116" s="26"/>
      <c r="J116" s="25"/>
      <c r="K116" s="25"/>
      <c r="L116" s="27"/>
      <c r="M116" s="27"/>
      <c r="N116" s="27">
        <f>SUM(N103:N115)</f>
        <v>0</v>
      </c>
    </row>
    <row r="117" spans="1:14" s="13" customFormat="1" ht="15" customHeight="1" x14ac:dyDescent="0.25">
      <c r="A117" s="12">
        <v>12</v>
      </c>
      <c r="B117" s="79" t="s">
        <v>79</v>
      </c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1:14" ht="27" customHeight="1" x14ac:dyDescent="0.25">
      <c r="A118" s="14"/>
      <c r="B118" s="15" t="s">
        <v>80</v>
      </c>
      <c r="C118" s="16" t="s">
        <v>26</v>
      </c>
      <c r="D118" s="17">
        <v>58</v>
      </c>
      <c r="E118" s="17"/>
      <c r="F118" s="17">
        <f t="shared" ref="F118" si="44">E118*D118</f>
        <v>0</v>
      </c>
      <c r="G118" s="23" t="s">
        <v>81</v>
      </c>
      <c r="H118" s="20" t="s">
        <v>26</v>
      </c>
      <c r="I118" s="20">
        <v>1.05</v>
      </c>
      <c r="J118" s="17">
        <f>I118*D118</f>
        <v>60.900000000000006</v>
      </c>
      <c r="K118" s="17">
        <f>L118/1.2</f>
        <v>0</v>
      </c>
      <c r="L118" s="21"/>
      <c r="M118" s="21">
        <f>N118/1.2</f>
        <v>0</v>
      </c>
      <c r="N118" s="21">
        <f>L118*J118</f>
        <v>0</v>
      </c>
    </row>
    <row r="119" spans="1:14" s="11" customFormat="1" ht="15" customHeight="1" x14ac:dyDescent="0.25">
      <c r="A119" s="14"/>
      <c r="B119" s="24" t="s">
        <v>78</v>
      </c>
      <c r="C119" s="14"/>
      <c r="D119" s="25"/>
      <c r="E119" s="38"/>
      <c r="F119" s="25">
        <f>SUM(F118:F118)</f>
        <v>0</v>
      </c>
      <c r="G119" s="35"/>
      <c r="H119" s="26"/>
      <c r="I119" s="26"/>
      <c r="J119" s="25"/>
      <c r="K119" s="25"/>
      <c r="L119" s="39"/>
      <c r="M119" s="39"/>
      <c r="N119" s="27">
        <f>SUM(N118:N118)</f>
        <v>0</v>
      </c>
    </row>
    <row r="120" spans="1:14" s="13" customFormat="1" ht="15" customHeight="1" x14ac:dyDescent="0.25">
      <c r="A120" s="12">
        <v>13</v>
      </c>
      <c r="B120" s="79" t="s">
        <v>83</v>
      </c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1:14" ht="15" customHeight="1" x14ac:dyDescent="0.25">
      <c r="A121" s="14"/>
      <c r="B121" s="15" t="s">
        <v>84</v>
      </c>
      <c r="C121" s="20" t="s">
        <v>26</v>
      </c>
      <c r="D121" s="17">
        <v>143</v>
      </c>
      <c r="E121" s="17"/>
      <c r="F121" s="17">
        <f t="shared" ref="F121" si="45">E121*D121</f>
        <v>0</v>
      </c>
      <c r="G121" s="18" t="s">
        <v>17</v>
      </c>
      <c r="H121" s="20" t="s">
        <v>18</v>
      </c>
      <c r="I121" s="20">
        <v>4</v>
      </c>
      <c r="J121" s="17">
        <f>I121*D121</f>
        <v>572</v>
      </c>
      <c r="K121" s="17">
        <f>L121/1.2</f>
        <v>0</v>
      </c>
      <c r="L121" s="21"/>
      <c r="M121" s="21">
        <f>N121/1.2</f>
        <v>0</v>
      </c>
      <c r="N121" s="21">
        <f>L121*J121</f>
        <v>0</v>
      </c>
    </row>
    <row r="122" spans="1:14" ht="15" customHeight="1" x14ac:dyDescent="0.25">
      <c r="A122" s="14"/>
      <c r="B122" s="15"/>
      <c r="C122" s="16"/>
      <c r="D122" s="17"/>
      <c r="E122" s="17"/>
      <c r="F122" s="17"/>
      <c r="G122" s="15" t="s">
        <v>52</v>
      </c>
      <c r="H122" s="20" t="s">
        <v>53</v>
      </c>
      <c r="I122" s="20">
        <f>0.5*0.2*1.1</f>
        <v>0.11000000000000001</v>
      </c>
      <c r="J122" s="17">
        <f>I122*D121</f>
        <v>15.730000000000002</v>
      </c>
      <c r="K122" s="17">
        <f t="shared" ref="K122:K133" si="46">L122/1.2</f>
        <v>0</v>
      </c>
      <c r="L122" s="21"/>
      <c r="M122" s="21">
        <f t="shared" ref="M122:M133" si="47">N122/1.2</f>
        <v>0</v>
      </c>
      <c r="N122" s="21">
        <f t="shared" ref="N122:N133" si="48">L122*J122</f>
        <v>0</v>
      </c>
    </row>
    <row r="123" spans="1:14" ht="15" customHeight="1" x14ac:dyDescent="0.25">
      <c r="A123" s="14"/>
      <c r="B123" s="15"/>
      <c r="C123" s="16"/>
      <c r="D123" s="17"/>
      <c r="E123" s="17"/>
      <c r="F123" s="17"/>
      <c r="G123" s="15" t="s">
        <v>69</v>
      </c>
      <c r="H123" s="20" t="s">
        <v>53</v>
      </c>
      <c r="I123" s="20">
        <f>0.25*0.1*1.1</f>
        <v>2.7500000000000004E-2</v>
      </c>
      <c r="J123" s="17">
        <f>I123*D121</f>
        <v>3.9325000000000006</v>
      </c>
      <c r="K123" s="17">
        <f t="shared" si="46"/>
        <v>0</v>
      </c>
      <c r="L123" s="21"/>
      <c r="M123" s="21">
        <f t="shared" si="47"/>
        <v>0</v>
      </c>
      <c r="N123" s="21">
        <f t="shared" si="48"/>
        <v>0</v>
      </c>
    </row>
    <row r="124" spans="1:14" ht="15" customHeight="1" x14ac:dyDescent="0.25">
      <c r="A124" s="14"/>
      <c r="B124" s="15"/>
      <c r="C124" s="16"/>
      <c r="D124" s="17"/>
      <c r="E124" s="17"/>
      <c r="F124" s="17"/>
      <c r="G124" s="15" t="s">
        <v>54</v>
      </c>
      <c r="H124" s="20"/>
      <c r="I124" s="20">
        <v>4</v>
      </c>
      <c r="J124" s="17">
        <f>I124*D121</f>
        <v>572</v>
      </c>
      <c r="K124" s="17">
        <f t="shared" si="46"/>
        <v>0</v>
      </c>
      <c r="L124" s="21"/>
      <c r="M124" s="21">
        <f t="shared" si="47"/>
        <v>0</v>
      </c>
      <c r="N124" s="21">
        <f t="shared" si="48"/>
        <v>0</v>
      </c>
    </row>
    <row r="125" spans="1:14" ht="15" customHeight="1" x14ac:dyDescent="0.25">
      <c r="A125" s="14"/>
      <c r="B125" s="15" t="s">
        <v>22</v>
      </c>
      <c r="C125" s="20" t="s">
        <v>26</v>
      </c>
      <c r="D125" s="17">
        <v>143</v>
      </c>
      <c r="E125" s="17"/>
      <c r="F125" s="17">
        <f t="shared" ref="F125" si="49">E125*D125</f>
        <v>0</v>
      </c>
      <c r="G125" s="15" t="s">
        <v>23</v>
      </c>
      <c r="H125" s="20" t="s">
        <v>18</v>
      </c>
      <c r="I125" s="20">
        <v>7</v>
      </c>
      <c r="J125" s="17">
        <f>I125*D125</f>
        <v>1001</v>
      </c>
      <c r="K125" s="17">
        <f t="shared" si="46"/>
        <v>0</v>
      </c>
      <c r="L125" s="21"/>
      <c r="M125" s="21">
        <f t="shared" si="47"/>
        <v>0</v>
      </c>
      <c r="N125" s="21">
        <f t="shared" si="48"/>
        <v>0</v>
      </c>
    </row>
    <row r="126" spans="1:14" ht="15" customHeight="1" x14ac:dyDescent="0.25">
      <c r="A126" s="14"/>
      <c r="B126" s="23"/>
      <c r="C126" s="20"/>
      <c r="D126" s="17"/>
      <c r="E126" s="17"/>
      <c r="F126" s="17"/>
      <c r="G126" s="15" t="s">
        <v>24</v>
      </c>
      <c r="H126" s="20" t="s">
        <v>16</v>
      </c>
      <c r="I126" s="20">
        <f>1.1*1.1</f>
        <v>1.2100000000000002</v>
      </c>
      <c r="J126" s="17">
        <f>I126*D125</f>
        <v>173.03000000000003</v>
      </c>
      <c r="K126" s="17">
        <f t="shared" si="46"/>
        <v>0</v>
      </c>
      <c r="L126" s="21"/>
      <c r="M126" s="21">
        <f t="shared" si="47"/>
        <v>0</v>
      </c>
      <c r="N126" s="21">
        <f t="shared" si="48"/>
        <v>0</v>
      </c>
    </row>
    <row r="127" spans="1:14" ht="15" customHeight="1" x14ac:dyDescent="0.25">
      <c r="A127" s="14"/>
      <c r="B127" s="23"/>
      <c r="C127" s="20"/>
      <c r="D127" s="17"/>
      <c r="E127" s="17"/>
      <c r="F127" s="17"/>
      <c r="G127" s="15" t="s">
        <v>25</v>
      </c>
      <c r="H127" s="20" t="s">
        <v>26</v>
      </c>
      <c r="I127" s="20">
        <v>3.3</v>
      </c>
      <c r="J127" s="17">
        <f>I127*D125</f>
        <v>471.9</v>
      </c>
      <c r="K127" s="17">
        <f t="shared" si="46"/>
        <v>0</v>
      </c>
      <c r="L127" s="21"/>
      <c r="M127" s="21">
        <f t="shared" si="47"/>
        <v>0</v>
      </c>
      <c r="N127" s="21">
        <f t="shared" si="48"/>
        <v>0</v>
      </c>
    </row>
    <row r="128" spans="1:14" ht="15" customHeight="1" x14ac:dyDescent="0.25">
      <c r="A128" s="14"/>
      <c r="B128" s="15" t="s">
        <v>27</v>
      </c>
      <c r="C128" s="20" t="s">
        <v>26</v>
      </c>
      <c r="D128" s="17">
        <v>143</v>
      </c>
      <c r="E128" s="17"/>
      <c r="F128" s="17">
        <f t="shared" ref="F128:F131" si="50">E128*D128</f>
        <v>0</v>
      </c>
      <c r="G128" s="15" t="s">
        <v>28</v>
      </c>
      <c r="H128" s="20" t="s">
        <v>18</v>
      </c>
      <c r="I128" s="20">
        <v>0.3</v>
      </c>
      <c r="J128" s="17">
        <f>I128*D128</f>
        <v>42.9</v>
      </c>
      <c r="K128" s="17">
        <f t="shared" si="46"/>
        <v>0</v>
      </c>
      <c r="L128" s="21"/>
      <c r="M128" s="21">
        <f t="shared" si="47"/>
        <v>0</v>
      </c>
      <c r="N128" s="21">
        <f t="shared" si="48"/>
        <v>0</v>
      </c>
    </row>
    <row r="129" spans="1:14" ht="15" customHeight="1" x14ac:dyDescent="0.25">
      <c r="A129" s="14"/>
      <c r="B129" s="15" t="s">
        <v>29</v>
      </c>
      <c r="C129" s="20" t="s">
        <v>26</v>
      </c>
      <c r="D129" s="17">
        <v>143</v>
      </c>
      <c r="E129" s="17"/>
      <c r="F129" s="17">
        <f t="shared" si="50"/>
        <v>0</v>
      </c>
      <c r="G129" s="23" t="s">
        <v>30</v>
      </c>
      <c r="H129" s="20" t="s">
        <v>18</v>
      </c>
      <c r="I129" s="20">
        <v>3.5</v>
      </c>
      <c r="J129" s="17">
        <f>I129*D129</f>
        <v>500.5</v>
      </c>
      <c r="K129" s="17">
        <f t="shared" si="46"/>
        <v>0</v>
      </c>
      <c r="L129" s="21"/>
      <c r="M129" s="21">
        <f t="shared" si="47"/>
        <v>0</v>
      </c>
      <c r="N129" s="21">
        <f t="shared" si="48"/>
        <v>0</v>
      </c>
    </row>
    <row r="130" spans="1:14" ht="30" customHeight="1" x14ac:dyDescent="0.25">
      <c r="A130" s="14"/>
      <c r="B130" s="15" t="s">
        <v>31</v>
      </c>
      <c r="C130" s="16" t="s">
        <v>26</v>
      </c>
      <c r="D130" s="17">
        <v>143</v>
      </c>
      <c r="E130" s="17"/>
      <c r="F130" s="17">
        <f t="shared" si="50"/>
        <v>0</v>
      </c>
      <c r="G130" s="15" t="s">
        <v>55</v>
      </c>
      <c r="H130" s="20" t="s">
        <v>18</v>
      </c>
      <c r="I130" s="20">
        <v>0.6</v>
      </c>
      <c r="J130" s="17">
        <f>I130*D130</f>
        <v>85.8</v>
      </c>
      <c r="K130" s="17">
        <f t="shared" si="46"/>
        <v>0</v>
      </c>
      <c r="L130" s="21"/>
      <c r="M130" s="21">
        <f t="shared" si="47"/>
        <v>0</v>
      </c>
      <c r="N130" s="21">
        <f t="shared" si="48"/>
        <v>0</v>
      </c>
    </row>
    <row r="131" spans="1:14" ht="15" customHeight="1" x14ac:dyDescent="0.25">
      <c r="A131" s="14"/>
      <c r="B131" s="36" t="s">
        <v>56</v>
      </c>
      <c r="C131" s="16" t="s">
        <v>26</v>
      </c>
      <c r="D131" s="17">
        <v>143</v>
      </c>
      <c r="E131" s="17"/>
      <c r="F131" s="17">
        <f t="shared" si="50"/>
        <v>0</v>
      </c>
      <c r="G131" s="15" t="s">
        <v>71</v>
      </c>
      <c r="H131" s="34" t="s">
        <v>26</v>
      </c>
      <c r="I131" s="20">
        <v>1.1000000000000001</v>
      </c>
      <c r="J131" s="17">
        <f>I131*D131</f>
        <v>157.30000000000001</v>
      </c>
      <c r="K131" s="17">
        <f t="shared" si="46"/>
        <v>0</v>
      </c>
      <c r="L131" s="21"/>
      <c r="M131" s="21">
        <f t="shared" si="47"/>
        <v>0</v>
      </c>
      <c r="N131" s="21">
        <f t="shared" si="48"/>
        <v>0</v>
      </c>
    </row>
    <row r="132" spans="1:14" ht="15" customHeight="1" x14ac:dyDescent="0.25">
      <c r="A132" s="14"/>
      <c r="B132" s="31"/>
      <c r="C132" s="16"/>
      <c r="D132" s="17"/>
      <c r="E132" s="17"/>
      <c r="F132" s="17"/>
      <c r="G132" s="15" t="s">
        <v>58</v>
      </c>
      <c r="H132" s="20" t="s">
        <v>18</v>
      </c>
      <c r="I132" s="20">
        <v>0.5</v>
      </c>
      <c r="J132" s="17">
        <f>I132*D131</f>
        <v>71.5</v>
      </c>
      <c r="K132" s="17">
        <f t="shared" si="46"/>
        <v>0</v>
      </c>
      <c r="L132" s="21"/>
      <c r="M132" s="21">
        <f t="shared" si="47"/>
        <v>0</v>
      </c>
      <c r="N132" s="21">
        <f t="shared" si="48"/>
        <v>0</v>
      </c>
    </row>
    <row r="133" spans="1:14" ht="15" customHeight="1" x14ac:dyDescent="0.25">
      <c r="A133" s="14"/>
      <c r="B133" s="15"/>
      <c r="C133" s="16"/>
      <c r="D133" s="17"/>
      <c r="E133" s="17"/>
      <c r="F133" s="17"/>
      <c r="G133" s="15" t="s">
        <v>59</v>
      </c>
      <c r="H133" s="20" t="s">
        <v>21</v>
      </c>
      <c r="I133" s="20">
        <v>3</v>
      </c>
      <c r="J133" s="17">
        <f>I133*D131</f>
        <v>429</v>
      </c>
      <c r="K133" s="17">
        <f t="shared" si="46"/>
        <v>0</v>
      </c>
      <c r="L133" s="21"/>
      <c r="M133" s="21">
        <f t="shared" si="47"/>
        <v>0</v>
      </c>
      <c r="N133" s="21">
        <f t="shared" si="48"/>
        <v>0</v>
      </c>
    </row>
    <row r="134" spans="1:14" s="11" customFormat="1" ht="15" customHeight="1" x14ac:dyDescent="0.25">
      <c r="A134" s="14"/>
      <c r="B134" s="24" t="s">
        <v>82</v>
      </c>
      <c r="C134" s="14"/>
      <c r="D134" s="25"/>
      <c r="E134" s="38"/>
      <c r="F134" s="25">
        <f>SUM(F121:F133)</f>
        <v>0</v>
      </c>
      <c r="G134" s="24"/>
      <c r="H134" s="26"/>
      <c r="I134" s="26"/>
      <c r="J134" s="25"/>
      <c r="K134" s="25"/>
      <c r="L134" s="27"/>
      <c r="M134" s="27"/>
      <c r="N134" s="27">
        <f>SUM(N121:N133)</f>
        <v>0</v>
      </c>
    </row>
    <row r="135" spans="1:14" x14ac:dyDescent="0.25">
      <c r="A135" s="12">
        <v>14</v>
      </c>
      <c r="B135" s="83" t="s">
        <v>86</v>
      </c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</row>
    <row r="136" spans="1:14" x14ac:dyDescent="0.25">
      <c r="A136" s="14"/>
      <c r="B136" s="43" t="s">
        <v>87</v>
      </c>
      <c r="C136" s="31" t="s">
        <v>21</v>
      </c>
      <c r="D136" s="17">
        <v>115</v>
      </c>
      <c r="E136" s="20"/>
      <c r="F136" s="17">
        <f>E136*D136</f>
        <v>0</v>
      </c>
      <c r="G136" s="44"/>
      <c r="H136" s="20"/>
      <c r="I136" s="20"/>
      <c r="J136" s="17"/>
      <c r="K136" s="17"/>
      <c r="L136" s="45"/>
      <c r="M136" s="45"/>
      <c r="N136" s="21"/>
    </row>
    <row r="137" spans="1:14" ht="30" x14ac:dyDescent="0.25">
      <c r="A137" s="14"/>
      <c r="B137" s="46" t="s">
        <v>88</v>
      </c>
      <c r="C137" s="31" t="s">
        <v>26</v>
      </c>
      <c r="D137" s="17">
        <v>405</v>
      </c>
      <c r="E137" s="20"/>
      <c r="F137" s="17">
        <f>E137*D137</f>
        <v>0</v>
      </c>
      <c r="G137" s="47" t="s">
        <v>89</v>
      </c>
      <c r="H137" s="20" t="s">
        <v>21</v>
      </c>
      <c r="I137" s="20">
        <v>1</v>
      </c>
      <c r="J137" s="17"/>
      <c r="K137" s="17">
        <f>L137/1.2</f>
        <v>0</v>
      </c>
      <c r="L137" s="21"/>
      <c r="M137" s="21">
        <f>N137/1.2</f>
        <v>0</v>
      </c>
      <c r="N137" s="21">
        <f>L137*J137</f>
        <v>0</v>
      </c>
    </row>
    <row r="138" spans="1:14" x14ac:dyDescent="0.25">
      <c r="A138" s="14"/>
      <c r="B138" s="43"/>
      <c r="C138" s="31"/>
      <c r="D138" s="17"/>
      <c r="E138" s="20"/>
      <c r="F138" s="20"/>
      <c r="G138" s="47" t="s">
        <v>90</v>
      </c>
      <c r="H138" s="20" t="s">
        <v>21</v>
      </c>
      <c r="I138" s="20">
        <v>1</v>
      </c>
      <c r="J138" s="17"/>
      <c r="K138" s="17">
        <f t="shared" ref="K138:K142" si="51">L138/1.2</f>
        <v>0</v>
      </c>
      <c r="L138" s="21"/>
      <c r="M138" s="21">
        <f t="shared" ref="M138:M142" si="52">N138/1.2</f>
        <v>0</v>
      </c>
      <c r="N138" s="21">
        <f t="shared" ref="N138:N142" si="53">L138*J138</f>
        <v>0</v>
      </c>
    </row>
    <row r="139" spans="1:14" x14ac:dyDescent="0.25">
      <c r="A139" s="14"/>
      <c r="B139" s="43"/>
      <c r="C139" s="31"/>
      <c r="D139" s="17"/>
      <c r="E139" s="20"/>
      <c r="F139" s="20"/>
      <c r="G139" s="47" t="s">
        <v>91</v>
      </c>
      <c r="H139" s="20" t="s">
        <v>21</v>
      </c>
      <c r="I139" s="20">
        <v>1</v>
      </c>
      <c r="J139" s="17"/>
      <c r="K139" s="17">
        <f t="shared" si="51"/>
        <v>0</v>
      </c>
      <c r="L139" s="21"/>
      <c r="M139" s="21">
        <f t="shared" si="52"/>
        <v>0</v>
      </c>
      <c r="N139" s="21">
        <f t="shared" si="53"/>
        <v>0</v>
      </c>
    </row>
    <row r="140" spans="1:14" x14ac:dyDescent="0.25">
      <c r="A140" s="14"/>
      <c r="B140" s="43"/>
      <c r="C140" s="31"/>
      <c r="D140" s="17"/>
      <c r="E140" s="20"/>
      <c r="F140" s="20"/>
      <c r="G140" s="47" t="s">
        <v>92</v>
      </c>
      <c r="H140" s="20" t="s">
        <v>21</v>
      </c>
      <c r="I140" s="20">
        <v>1</v>
      </c>
      <c r="J140" s="17"/>
      <c r="K140" s="17">
        <f t="shared" si="51"/>
        <v>0</v>
      </c>
      <c r="L140" s="21"/>
      <c r="M140" s="21">
        <f t="shared" si="52"/>
        <v>0</v>
      </c>
      <c r="N140" s="21">
        <f t="shared" si="53"/>
        <v>0</v>
      </c>
    </row>
    <row r="141" spans="1:14" x14ac:dyDescent="0.25">
      <c r="A141" s="14"/>
      <c r="B141" s="48"/>
      <c r="C141" s="31"/>
      <c r="D141" s="17"/>
      <c r="E141" s="20"/>
      <c r="F141" s="20"/>
      <c r="G141" s="47" t="s">
        <v>93</v>
      </c>
      <c r="H141" s="20" t="s">
        <v>21</v>
      </c>
      <c r="I141" s="20">
        <v>1</v>
      </c>
      <c r="J141" s="17"/>
      <c r="K141" s="17">
        <f t="shared" si="51"/>
        <v>0</v>
      </c>
      <c r="L141" s="21"/>
      <c r="M141" s="21">
        <f t="shared" si="52"/>
        <v>0</v>
      </c>
      <c r="N141" s="21">
        <f t="shared" si="53"/>
        <v>0</v>
      </c>
    </row>
    <row r="142" spans="1:14" x14ac:dyDescent="0.25">
      <c r="A142" s="14"/>
      <c r="B142" s="43"/>
      <c r="C142" s="31"/>
      <c r="D142" s="17"/>
      <c r="E142" s="20"/>
      <c r="F142" s="20"/>
      <c r="G142" s="47" t="s">
        <v>94</v>
      </c>
      <c r="H142" s="20" t="s">
        <v>21</v>
      </c>
      <c r="I142" s="20">
        <v>1</v>
      </c>
      <c r="J142" s="17"/>
      <c r="K142" s="17">
        <f t="shared" si="51"/>
        <v>0</v>
      </c>
      <c r="L142" s="21"/>
      <c r="M142" s="21">
        <f t="shared" si="52"/>
        <v>0</v>
      </c>
      <c r="N142" s="21">
        <f t="shared" si="53"/>
        <v>0</v>
      </c>
    </row>
    <row r="143" spans="1:14" s="11" customFormat="1" x14ac:dyDescent="0.25">
      <c r="A143" s="14"/>
      <c r="B143" s="24" t="s">
        <v>85</v>
      </c>
      <c r="C143" s="49"/>
      <c r="D143" s="25"/>
      <c r="E143" s="26"/>
      <c r="F143" s="25">
        <f>SUM(F136:F142)</f>
        <v>0</v>
      </c>
      <c r="G143" s="50"/>
      <c r="H143" s="26"/>
      <c r="I143" s="26"/>
      <c r="J143" s="25"/>
      <c r="K143" s="25"/>
      <c r="L143" s="27"/>
      <c r="M143" s="27">
        <f>N143/1.2</f>
        <v>0</v>
      </c>
      <c r="N143" s="27">
        <f>SUM(N137:N142)</f>
        <v>0</v>
      </c>
    </row>
    <row r="144" spans="1:14" ht="15" customHeight="1" x14ac:dyDescent="0.25">
      <c r="A144" s="12">
        <v>15</v>
      </c>
      <c r="B144" s="84" t="s">
        <v>96</v>
      </c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6"/>
    </row>
    <row r="145" spans="1:14" ht="30" x14ac:dyDescent="0.25">
      <c r="A145" s="14"/>
      <c r="B145" s="36" t="s">
        <v>15</v>
      </c>
      <c r="C145" s="31" t="s">
        <v>16</v>
      </c>
      <c r="D145" s="17">
        <v>103</v>
      </c>
      <c r="E145" s="17"/>
      <c r="F145" s="17">
        <f>E145*D145</f>
        <v>0</v>
      </c>
      <c r="G145" s="51" t="s">
        <v>17</v>
      </c>
      <c r="H145" s="20" t="s">
        <v>18</v>
      </c>
      <c r="I145" s="20">
        <v>6</v>
      </c>
      <c r="J145" s="17">
        <f>D145*I145</f>
        <v>618</v>
      </c>
      <c r="K145" s="17">
        <f>L145/1.2</f>
        <v>0</v>
      </c>
      <c r="L145" s="21"/>
      <c r="M145" s="21">
        <f>N145/1.2</f>
        <v>0</v>
      </c>
      <c r="N145" s="21">
        <f>L145*J145</f>
        <v>0</v>
      </c>
    </row>
    <row r="146" spans="1:14" x14ac:dyDescent="0.25">
      <c r="A146" s="14"/>
      <c r="B146" s="48"/>
      <c r="C146" s="31"/>
      <c r="D146" s="17"/>
      <c r="E146" s="20"/>
      <c r="F146" s="17"/>
      <c r="G146" s="47" t="s">
        <v>19</v>
      </c>
      <c r="H146" s="20" t="s">
        <v>16</v>
      </c>
      <c r="I146" s="20">
        <v>1.1000000000000001</v>
      </c>
      <c r="J146" s="17">
        <f>D145*I146</f>
        <v>113.30000000000001</v>
      </c>
      <c r="K146" s="17">
        <f t="shared" ref="K146:K153" si="54">L146/1.2</f>
        <v>0</v>
      </c>
      <c r="L146" s="21"/>
      <c r="M146" s="21">
        <f t="shared" ref="M146:M154" si="55">N146/1.2</f>
        <v>0</v>
      </c>
      <c r="N146" s="21">
        <f t="shared" ref="N146:N153" si="56">L146*J146</f>
        <v>0</v>
      </c>
    </row>
    <row r="147" spans="1:14" ht="15" customHeight="1" x14ac:dyDescent="0.25">
      <c r="A147" s="14"/>
      <c r="B147" s="43" t="s">
        <v>97</v>
      </c>
      <c r="C147" s="31"/>
      <c r="D147" s="17"/>
      <c r="E147" s="20"/>
      <c r="F147" s="17"/>
      <c r="G147" s="47" t="s">
        <v>20</v>
      </c>
      <c r="H147" s="20" t="s">
        <v>21</v>
      </c>
      <c r="I147" s="20">
        <v>8</v>
      </c>
      <c r="J147" s="17">
        <f>D145*I147</f>
        <v>824</v>
      </c>
      <c r="K147" s="17">
        <f t="shared" si="54"/>
        <v>0</v>
      </c>
      <c r="L147" s="21"/>
      <c r="M147" s="21">
        <f t="shared" si="55"/>
        <v>0</v>
      </c>
      <c r="N147" s="21">
        <f t="shared" si="56"/>
        <v>0</v>
      </c>
    </row>
    <row r="148" spans="1:14" x14ac:dyDescent="0.25">
      <c r="A148" s="14"/>
      <c r="B148" s="48" t="s">
        <v>22</v>
      </c>
      <c r="C148" s="31" t="s">
        <v>16</v>
      </c>
      <c r="D148" s="17">
        <v>103</v>
      </c>
      <c r="E148" s="20"/>
      <c r="F148" s="17">
        <f t="shared" ref="F148:F153" si="57">E148*D148</f>
        <v>0</v>
      </c>
      <c r="G148" s="23" t="s">
        <v>23</v>
      </c>
      <c r="H148" s="20" t="s">
        <v>18</v>
      </c>
      <c r="I148" s="20">
        <v>6</v>
      </c>
      <c r="J148" s="17">
        <f>D148*I148</f>
        <v>618</v>
      </c>
      <c r="K148" s="17">
        <f t="shared" si="54"/>
        <v>0</v>
      </c>
      <c r="L148" s="21"/>
      <c r="M148" s="21">
        <f t="shared" si="55"/>
        <v>0</v>
      </c>
      <c r="N148" s="21">
        <f t="shared" si="56"/>
        <v>0</v>
      </c>
    </row>
    <row r="149" spans="1:14" x14ac:dyDescent="0.25">
      <c r="A149" s="14"/>
      <c r="B149" s="43"/>
      <c r="C149" s="31"/>
      <c r="D149" s="17"/>
      <c r="E149" s="20"/>
      <c r="F149" s="17"/>
      <c r="G149" s="23" t="s">
        <v>24</v>
      </c>
      <c r="H149" s="20" t="s">
        <v>16</v>
      </c>
      <c r="I149" s="20">
        <v>1.1499999999999999</v>
      </c>
      <c r="J149" s="17">
        <f>D148*I149</f>
        <v>118.44999999999999</v>
      </c>
      <c r="K149" s="17">
        <f t="shared" si="54"/>
        <v>0</v>
      </c>
      <c r="L149" s="21"/>
      <c r="M149" s="21">
        <f t="shared" si="55"/>
        <v>0</v>
      </c>
      <c r="N149" s="21">
        <f t="shared" si="56"/>
        <v>0</v>
      </c>
    </row>
    <row r="150" spans="1:14" x14ac:dyDescent="0.25">
      <c r="A150" s="14"/>
      <c r="B150" s="48"/>
      <c r="C150" s="31"/>
      <c r="D150" s="17"/>
      <c r="E150" s="20"/>
      <c r="F150" s="17"/>
      <c r="G150" s="23" t="s">
        <v>25</v>
      </c>
      <c r="H150" s="20" t="s">
        <v>26</v>
      </c>
      <c r="I150" s="20">
        <v>1.1000000000000001</v>
      </c>
      <c r="J150" s="17">
        <f>D148*I150</f>
        <v>113.30000000000001</v>
      </c>
      <c r="K150" s="17">
        <f t="shared" si="54"/>
        <v>0</v>
      </c>
      <c r="L150" s="21"/>
      <c r="M150" s="21">
        <f t="shared" si="55"/>
        <v>0</v>
      </c>
      <c r="N150" s="21">
        <f t="shared" si="56"/>
        <v>0</v>
      </c>
    </row>
    <row r="151" spans="1:14" x14ac:dyDescent="0.25">
      <c r="A151" s="14"/>
      <c r="B151" s="43" t="s">
        <v>27</v>
      </c>
      <c r="C151" s="31" t="s">
        <v>16</v>
      </c>
      <c r="D151" s="17">
        <v>103</v>
      </c>
      <c r="E151" s="20"/>
      <c r="F151" s="17">
        <f t="shared" si="57"/>
        <v>0</v>
      </c>
      <c r="G151" s="23" t="s">
        <v>28</v>
      </c>
      <c r="H151" s="20" t="s">
        <v>18</v>
      </c>
      <c r="I151" s="20">
        <v>0.3</v>
      </c>
      <c r="J151" s="17">
        <f>D151*I151</f>
        <v>30.9</v>
      </c>
      <c r="K151" s="17">
        <f t="shared" si="54"/>
        <v>0</v>
      </c>
      <c r="L151" s="21"/>
      <c r="M151" s="21">
        <f t="shared" si="55"/>
        <v>0</v>
      </c>
      <c r="N151" s="21">
        <f t="shared" si="56"/>
        <v>0</v>
      </c>
    </row>
    <row r="152" spans="1:14" x14ac:dyDescent="0.25">
      <c r="A152" s="14"/>
      <c r="B152" s="48" t="s">
        <v>29</v>
      </c>
      <c r="C152" s="31" t="s">
        <v>16</v>
      </c>
      <c r="D152" s="17">
        <v>103</v>
      </c>
      <c r="E152" s="20"/>
      <c r="F152" s="17">
        <f t="shared" si="57"/>
        <v>0</v>
      </c>
      <c r="G152" s="23" t="s">
        <v>30</v>
      </c>
      <c r="H152" s="20" t="s">
        <v>18</v>
      </c>
      <c r="I152" s="20">
        <v>3</v>
      </c>
      <c r="J152" s="17">
        <f>D152*I152</f>
        <v>309</v>
      </c>
      <c r="K152" s="17">
        <f t="shared" si="54"/>
        <v>0</v>
      </c>
      <c r="L152" s="21"/>
      <c r="M152" s="21">
        <f t="shared" si="55"/>
        <v>0</v>
      </c>
      <c r="N152" s="21">
        <f t="shared" si="56"/>
        <v>0</v>
      </c>
    </row>
    <row r="153" spans="1:14" x14ac:dyDescent="0.25">
      <c r="A153" s="14"/>
      <c r="B153" s="43" t="s">
        <v>31</v>
      </c>
      <c r="C153" s="31" t="s">
        <v>16</v>
      </c>
      <c r="D153" s="17">
        <v>103</v>
      </c>
      <c r="E153" s="20"/>
      <c r="F153" s="17">
        <f t="shared" si="57"/>
        <v>0</v>
      </c>
      <c r="G153" s="23" t="s">
        <v>32</v>
      </c>
      <c r="H153" s="20" t="s">
        <v>18</v>
      </c>
      <c r="I153" s="20">
        <v>0.5</v>
      </c>
      <c r="J153" s="17">
        <f>D153*I153</f>
        <v>51.5</v>
      </c>
      <c r="K153" s="17">
        <f t="shared" si="54"/>
        <v>0</v>
      </c>
      <c r="L153" s="21"/>
      <c r="M153" s="21">
        <f t="shared" si="55"/>
        <v>0</v>
      </c>
      <c r="N153" s="21">
        <f t="shared" si="56"/>
        <v>0</v>
      </c>
    </row>
    <row r="154" spans="1:14" s="11" customFormat="1" x14ac:dyDescent="0.25">
      <c r="A154" s="14"/>
      <c r="B154" s="24" t="s">
        <v>95</v>
      </c>
      <c r="C154" s="49"/>
      <c r="D154" s="25"/>
      <c r="E154" s="26"/>
      <c r="F154" s="25">
        <f>SUM(F145:F153)</f>
        <v>0</v>
      </c>
      <c r="G154" s="35"/>
      <c r="H154" s="26"/>
      <c r="I154" s="26"/>
      <c r="J154" s="25"/>
      <c r="K154" s="25"/>
      <c r="L154" s="39"/>
      <c r="M154" s="39">
        <f t="shared" si="55"/>
        <v>0</v>
      </c>
      <c r="N154" s="27">
        <f>SUM(N145:N153)</f>
        <v>0</v>
      </c>
    </row>
    <row r="155" spans="1:14" ht="15" customHeight="1" x14ac:dyDescent="0.25">
      <c r="A155" s="12">
        <v>16</v>
      </c>
      <c r="B155" s="84" t="s">
        <v>99</v>
      </c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6"/>
    </row>
    <row r="156" spans="1:14" x14ac:dyDescent="0.25">
      <c r="A156" s="14"/>
      <c r="B156" s="48" t="s">
        <v>15</v>
      </c>
      <c r="C156" s="31" t="s">
        <v>16</v>
      </c>
      <c r="D156" s="17">
        <v>60</v>
      </c>
      <c r="E156" s="20"/>
      <c r="F156" s="17">
        <f>E156*D156</f>
        <v>0</v>
      </c>
      <c r="G156" s="23" t="s">
        <v>17</v>
      </c>
      <c r="H156" s="20" t="s">
        <v>18</v>
      </c>
      <c r="I156" s="20">
        <v>6</v>
      </c>
      <c r="J156" s="17">
        <f>D156*I156</f>
        <v>360</v>
      </c>
      <c r="K156" s="17">
        <f>L156/1.2</f>
        <v>0</v>
      </c>
      <c r="L156" s="21"/>
      <c r="M156" s="21">
        <f>N156/1.2</f>
        <v>0</v>
      </c>
      <c r="N156" s="21">
        <f>L156*J156</f>
        <v>0</v>
      </c>
    </row>
    <row r="157" spans="1:14" x14ac:dyDescent="0.25">
      <c r="A157" s="14"/>
      <c r="B157" s="43"/>
      <c r="C157" s="31"/>
      <c r="D157" s="17"/>
      <c r="E157" s="20"/>
      <c r="F157" s="17"/>
      <c r="G157" s="23" t="s">
        <v>19</v>
      </c>
      <c r="H157" s="20" t="s">
        <v>16</v>
      </c>
      <c r="I157" s="20">
        <v>1.1000000000000001</v>
      </c>
      <c r="J157" s="17">
        <f>D156*I157</f>
        <v>66</v>
      </c>
      <c r="K157" s="17">
        <f t="shared" ref="K157:K164" si="58">L157/1.2</f>
        <v>0</v>
      </c>
      <c r="L157" s="21"/>
      <c r="M157" s="21">
        <f t="shared" ref="M157:M164" si="59">N157/1.2</f>
        <v>0</v>
      </c>
      <c r="N157" s="21">
        <f t="shared" ref="N157:N164" si="60">L157*J157</f>
        <v>0</v>
      </c>
    </row>
    <row r="158" spans="1:14" x14ac:dyDescent="0.25">
      <c r="A158" s="14"/>
      <c r="B158" s="48" t="s">
        <v>97</v>
      </c>
      <c r="C158" s="31"/>
      <c r="D158" s="17"/>
      <c r="E158" s="20"/>
      <c r="F158" s="17"/>
      <c r="G158" s="23" t="s">
        <v>20</v>
      </c>
      <c r="H158" s="20" t="s">
        <v>21</v>
      </c>
      <c r="I158" s="20">
        <v>8</v>
      </c>
      <c r="J158" s="17">
        <f>D156*I158</f>
        <v>480</v>
      </c>
      <c r="K158" s="17">
        <f t="shared" si="58"/>
        <v>0</v>
      </c>
      <c r="L158" s="21"/>
      <c r="M158" s="21">
        <f t="shared" si="59"/>
        <v>0</v>
      </c>
      <c r="N158" s="21">
        <f t="shared" si="60"/>
        <v>0</v>
      </c>
    </row>
    <row r="159" spans="1:14" x14ac:dyDescent="0.25">
      <c r="A159" s="14"/>
      <c r="B159" s="43" t="s">
        <v>22</v>
      </c>
      <c r="C159" s="31" t="s">
        <v>16</v>
      </c>
      <c r="D159" s="17">
        <v>60</v>
      </c>
      <c r="E159" s="20"/>
      <c r="F159" s="17">
        <f t="shared" ref="F159:F164" si="61">E159*D159</f>
        <v>0</v>
      </c>
      <c r="G159" s="23" t="s">
        <v>23</v>
      </c>
      <c r="H159" s="20" t="s">
        <v>18</v>
      </c>
      <c r="I159" s="20">
        <v>6</v>
      </c>
      <c r="J159" s="17">
        <f>D159*I159</f>
        <v>360</v>
      </c>
      <c r="K159" s="17">
        <f t="shared" si="58"/>
        <v>0</v>
      </c>
      <c r="L159" s="21"/>
      <c r="M159" s="21">
        <f t="shared" si="59"/>
        <v>0</v>
      </c>
      <c r="N159" s="21">
        <f t="shared" si="60"/>
        <v>0</v>
      </c>
    </row>
    <row r="160" spans="1:14" x14ac:dyDescent="0.25">
      <c r="A160" s="14"/>
      <c r="B160" s="48"/>
      <c r="C160" s="31"/>
      <c r="D160" s="17"/>
      <c r="E160" s="20"/>
      <c r="F160" s="17"/>
      <c r="G160" s="23" t="s">
        <v>24</v>
      </c>
      <c r="H160" s="20" t="s">
        <v>16</v>
      </c>
      <c r="I160" s="20">
        <v>1.1499999999999999</v>
      </c>
      <c r="J160" s="17">
        <f>D159*I160</f>
        <v>69</v>
      </c>
      <c r="K160" s="17">
        <f t="shared" si="58"/>
        <v>0</v>
      </c>
      <c r="L160" s="21"/>
      <c r="M160" s="21">
        <f t="shared" si="59"/>
        <v>0</v>
      </c>
      <c r="N160" s="21">
        <f t="shared" si="60"/>
        <v>0</v>
      </c>
    </row>
    <row r="161" spans="1:14" x14ac:dyDescent="0.25">
      <c r="A161" s="14"/>
      <c r="B161" s="43"/>
      <c r="C161" s="31"/>
      <c r="D161" s="17"/>
      <c r="E161" s="20"/>
      <c r="F161" s="17"/>
      <c r="G161" s="23" t="s">
        <v>25</v>
      </c>
      <c r="H161" s="20" t="s">
        <v>26</v>
      </c>
      <c r="I161" s="20">
        <v>1.1000000000000001</v>
      </c>
      <c r="J161" s="17">
        <f>D159*I161</f>
        <v>66</v>
      </c>
      <c r="K161" s="17">
        <f t="shared" si="58"/>
        <v>0</v>
      </c>
      <c r="L161" s="21"/>
      <c r="M161" s="21">
        <f t="shared" si="59"/>
        <v>0</v>
      </c>
      <c r="N161" s="21">
        <f t="shared" si="60"/>
        <v>0</v>
      </c>
    </row>
    <row r="162" spans="1:14" x14ac:dyDescent="0.25">
      <c r="A162" s="14"/>
      <c r="B162" s="48" t="s">
        <v>27</v>
      </c>
      <c r="C162" s="31" t="s">
        <v>16</v>
      </c>
      <c r="D162" s="17">
        <v>60</v>
      </c>
      <c r="E162" s="20"/>
      <c r="F162" s="17">
        <f>E162*D162</f>
        <v>0</v>
      </c>
      <c r="G162" s="23" t="s">
        <v>28</v>
      </c>
      <c r="H162" s="20" t="s">
        <v>18</v>
      </c>
      <c r="I162" s="20">
        <v>0.3</v>
      </c>
      <c r="J162" s="17">
        <f>D162*I162</f>
        <v>18</v>
      </c>
      <c r="K162" s="17">
        <f t="shared" si="58"/>
        <v>0</v>
      </c>
      <c r="L162" s="21"/>
      <c r="M162" s="21">
        <f t="shared" si="59"/>
        <v>0</v>
      </c>
      <c r="N162" s="21">
        <f t="shared" si="60"/>
        <v>0</v>
      </c>
    </row>
    <row r="163" spans="1:14" x14ac:dyDescent="0.25">
      <c r="A163" s="14"/>
      <c r="B163" s="43" t="s">
        <v>29</v>
      </c>
      <c r="C163" s="31" t="s">
        <v>16</v>
      </c>
      <c r="D163" s="17">
        <v>60</v>
      </c>
      <c r="E163" s="20"/>
      <c r="F163" s="17">
        <f t="shared" si="61"/>
        <v>0</v>
      </c>
      <c r="G163" s="23" t="s">
        <v>30</v>
      </c>
      <c r="H163" s="20" t="s">
        <v>18</v>
      </c>
      <c r="I163" s="20">
        <v>3</v>
      </c>
      <c r="J163" s="17">
        <f>D163*I163</f>
        <v>180</v>
      </c>
      <c r="K163" s="17">
        <f t="shared" si="58"/>
        <v>0</v>
      </c>
      <c r="L163" s="21"/>
      <c r="M163" s="21">
        <f t="shared" si="59"/>
        <v>0</v>
      </c>
      <c r="N163" s="21">
        <f t="shared" si="60"/>
        <v>0</v>
      </c>
    </row>
    <row r="164" spans="1:14" x14ac:dyDescent="0.25">
      <c r="A164" s="14"/>
      <c r="B164" s="48" t="s">
        <v>31</v>
      </c>
      <c r="C164" s="31" t="s">
        <v>16</v>
      </c>
      <c r="D164" s="17">
        <v>60</v>
      </c>
      <c r="E164" s="20"/>
      <c r="F164" s="17">
        <f t="shared" si="61"/>
        <v>0</v>
      </c>
      <c r="G164" s="23" t="s">
        <v>32</v>
      </c>
      <c r="H164" s="20" t="s">
        <v>18</v>
      </c>
      <c r="I164" s="20">
        <v>0.5</v>
      </c>
      <c r="J164" s="17">
        <f>D164*I164</f>
        <v>30</v>
      </c>
      <c r="K164" s="17">
        <f t="shared" si="58"/>
        <v>0</v>
      </c>
      <c r="L164" s="21"/>
      <c r="M164" s="21">
        <f t="shared" si="59"/>
        <v>0</v>
      </c>
      <c r="N164" s="21">
        <f t="shared" si="60"/>
        <v>0</v>
      </c>
    </row>
    <row r="165" spans="1:14" s="11" customFormat="1" x14ac:dyDescent="0.25">
      <c r="A165" s="14"/>
      <c r="B165" s="52" t="s">
        <v>98</v>
      </c>
      <c r="C165" s="49"/>
      <c r="D165" s="25"/>
      <c r="E165" s="26"/>
      <c r="F165" s="25">
        <f>SUM(F156:F164)</f>
        <v>0</v>
      </c>
      <c r="G165" s="35"/>
      <c r="H165" s="26"/>
      <c r="I165" s="26"/>
      <c r="J165" s="25"/>
      <c r="K165" s="25"/>
      <c r="L165" s="39"/>
      <c r="M165" s="39">
        <f>N165/1.2</f>
        <v>0</v>
      </c>
      <c r="N165" s="27">
        <f>SUM(N156:N164)</f>
        <v>0</v>
      </c>
    </row>
    <row r="166" spans="1:14" ht="15" customHeight="1" x14ac:dyDescent="0.25">
      <c r="A166" s="12">
        <v>17</v>
      </c>
      <c r="B166" s="87" t="s">
        <v>101</v>
      </c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9"/>
    </row>
    <row r="167" spans="1:14" x14ac:dyDescent="0.25">
      <c r="A167" s="14"/>
      <c r="B167" s="43" t="s">
        <v>84</v>
      </c>
      <c r="C167" s="31" t="s">
        <v>26</v>
      </c>
      <c r="D167" s="17">
        <v>19</v>
      </c>
      <c r="E167" s="20"/>
      <c r="F167" s="17">
        <f>E167*D167</f>
        <v>0</v>
      </c>
      <c r="G167" s="23" t="s">
        <v>17</v>
      </c>
      <c r="H167" s="20" t="s">
        <v>18</v>
      </c>
      <c r="I167" s="20">
        <v>4</v>
      </c>
      <c r="J167" s="17">
        <v>632</v>
      </c>
      <c r="K167" s="17">
        <f>L167/1.2</f>
        <v>0</v>
      </c>
      <c r="L167" s="21"/>
      <c r="M167" s="21">
        <f>N167/1.2</f>
        <v>0</v>
      </c>
      <c r="N167" s="21">
        <f>L167*J167</f>
        <v>0</v>
      </c>
    </row>
    <row r="168" spans="1:14" x14ac:dyDescent="0.25">
      <c r="A168" s="14"/>
      <c r="B168" s="48"/>
      <c r="C168" s="31"/>
      <c r="D168" s="17"/>
      <c r="E168" s="20"/>
      <c r="F168" s="17"/>
      <c r="G168" s="23" t="s">
        <v>52</v>
      </c>
      <c r="H168" s="20" t="s">
        <v>53</v>
      </c>
      <c r="I168" s="20">
        <v>0.11000000000000001</v>
      </c>
      <c r="J168" s="17">
        <v>17.380000000000003</v>
      </c>
      <c r="K168" s="17">
        <f t="shared" ref="K168:K179" si="62">L168/1.2</f>
        <v>0</v>
      </c>
      <c r="L168" s="21"/>
      <c r="M168" s="21">
        <f t="shared" ref="M168:M179" si="63">N168/1.2</f>
        <v>0</v>
      </c>
      <c r="N168" s="21">
        <f t="shared" ref="N168:N179" si="64">L168*J168</f>
        <v>0</v>
      </c>
    </row>
    <row r="169" spans="1:14" x14ac:dyDescent="0.25">
      <c r="A169" s="14"/>
      <c r="B169" s="43"/>
      <c r="C169" s="31"/>
      <c r="D169" s="17"/>
      <c r="E169" s="20"/>
      <c r="F169" s="17"/>
      <c r="G169" s="23" t="s">
        <v>69</v>
      </c>
      <c r="H169" s="20" t="s">
        <v>53</v>
      </c>
      <c r="I169" s="20">
        <v>2.7500000000000004E-2</v>
      </c>
      <c r="J169" s="17">
        <v>4.3450000000000006</v>
      </c>
      <c r="K169" s="17">
        <f t="shared" si="62"/>
        <v>0</v>
      </c>
      <c r="L169" s="21"/>
      <c r="M169" s="21">
        <f t="shared" si="63"/>
        <v>0</v>
      </c>
      <c r="N169" s="21">
        <f t="shared" si="64"/>
        <v>0</v>
      </c>
    </row>
    <row r="170" spans="1:14" x14ac:dyDescent="0.25">
      <c r="A170" s="14"/>
      <c r="B170" s="48"/>
      <c r="C170" s="31"/>
      <c r="D170" s="17"/>
      <c r="E170" s="20"/>
      <c r="F170" s="17"/>
      <c r="G170" s="23" t="s">
        <v>54</v>
      </c>
      <c r="H170" s="20"/>
      <c r="I170" s="20">
        <v>4</v>
      </c>
      <c r="J170" s="17">
        <v>632</v>
      </c>
      <c r="K170" s="17">
        <f t="shared" si="62"/>
        <v>0</v>
      </c>
      <c r="L170" s="21"/>
      <c r="M170" s="21">
        <f t="shared" si="63"/>
        <v>0</v>
      </c>
      <c r="N170" s="21">
        <f t="shared" si="64"/>
        <v>0</v>
      </c>
    </row>
    <row r="171" spans="1:14" x14ac:dyDescent="0.25">
      <c r="A171" s="14"/>
      <c r="B171" s="43" t="s">
        <v>22</v>
      </c>
      <c r="C171" s="31" t="s">
        <v>26</v>
      </c>
      <c r="D171" s="17">
        <v>19</v>
      </c>
      <c r="E171" s="20"/>
      <c r="F171" s="17">
        <f t="shared" ref="F171:F174" si="65">E171*D171</f>
        <v>0</v>
      </c>
      <c r="G171" s="23" t="s">
        <v>23</v>
      </c>
      <c r="H171" s="20" t="s">
        <v>18</v>
      </c>
      <c r="I171" s="20">
        <v>7</v>
      </c>
      <c r="J171" s="17">
        <v>1106</v>
      </c>
      <c r="K171" s="17">
        <f t="shared" si="62"/>
        <v>0</v>
      </c>
      <c r="L171" s="21"/>
      <c r="M171" s="21">
        <f t="shared" si="63"/>
        <v>0</v>
      </c>
      <c r="N171" s="21">
        <f t="shared" si="64"/>
        <v>0</v>
      </c>
    </row>
    <row r="172" spans="1:14" x14ac:dyDescent="0.25">
      <c r="A172" s="14"/>
      <c r="B172" s="48"/>
      <c r="C172" s="31"/>
      <c r="D172" s="17"/>
      <c r="E172" s="20"/>
      <c r="F172" s="17"/>
      <c r="G172" s="23" t="s">
        <v>24</v>
      </c>
      <c r="H172" s="20" t="s">
        <v>16</v>
      </c>
      <c r="I172" s="20">
        <v>1.2100000000000002</v>
      </c>
      <c r="J172" s="17">
        <v>191.18000000000004</v>
      </c>
      <c r="K172" s="17">
        <f t="shared" si="62"/>
        <v>0</v>
      </c>
      <c r="L172" s="21"/>
      <c r="M172" s="21">
        <f t="shared" si="63"/>
        <v>0</v>
      </c>
      <c r="N172" s="21">
        <f t="shared" si="64"/>
        <v>0</v>
      </c>
    </row>
    <row r="173" spans="1:14" x14ac:dyDescent="0.25">
      <c r="A173" s="14"/>
      <c r="B173" s="43"/>
      <c r="C173" s="31"/>
      <c r="D173" s="17"/>
      <c r="E173" s="20"/>
      <c r="F173" s="17"/>
      <c r="G173" s="23" t="s">
        <v>25</v>
      </c>
      <c r="H173" s="20" t="s">
        <v>26</v>
      </c>
      <c r="I173" s="20">
        <v>3.3</v>
      </c>
      <c r="J173" s="17">
        <v>521.4</v>
      </c>
      <c r="K173" s="17">
        <f t="shared" si="62"/>
        <v>0</v>
      </c>
      <c r="L173" s="21"/>
      <c r="M173" s="21">
        <f t="shared" si="63"/>
        <v>0</v>
      </c>
      <c r="N173" s="21">
        <f t="shared" si="64"/>
        <v>0</v>
      </c>
    </row>
    <row r="174" spans="1:14" x14ac:dyDescent="0.25">
      <c r="A174" s="14"/>
      <c r="B174" s="48" t="s">
        <v>27</v>
      </c>
      <c r="C174" s="31" t="s">
        <v>26</v>
      </c>
      <c r="D174" s="17">
        <v>19</v>
      </c>
      <c r="E174" s="20"/>
      <c r="F174" s="17">
        <f t="shared" si="65"/>
        <v>0</v>
      </c>
      <c r="G174" s="23" t="s">
        <v>28</v>
      </c>
      <c r="H174" s="20" t="s">
        <v>18</v>
      </c>
      <c r="I174" s="20">
        <v>0.3</v>
      </c>
      <c r="J174" s="17">
        <v>47.4</v>
      </c>
      <c r="K174" s="17">
        <f t="shared" si="62"/>
        <v>0</v>
      </c>
      <c r="L174" s="21"/>
      <c r="M174" s="21">
        <f t="shared" si="63"/>
        <v>0</v>
      </c>
      <c r="N174" s="21">
        <f t="shared" si="64"/>
        <v>0</v>
      </c>
    </row>
    <row r="175" spans="1:14" ht="30" customHeight="1" x14ac:dyDescent="0.25">
      <c r="A175" s="14"/>
      <c r="B175" s="43" t="s">
        <v>29</v>
      </c>
      <c r="C175" s="31" t="s">
        <v>26</v>
      </c>
      <c r="D175" s="17">
        <v>19</v>
      </c>
      <c r="E175" s="20"/>
      <c r="F175" s="17">
        <f>E175*D175</f>
        <v>0</v>
      </c>
      <c r="G175" s="23" t="s">
        <v>30</v>
      </c>
      <c r="H175" s="20" t="s">
        <v>18</v>
      </c>
      <c r="I175" s="20">
        <v>3.5</v>
      </c>
      <c r="J175" s="17">
        <v>553</v>
      </c>
      <c r="K175" s="17">
        <f t="shared" si="62"/>
        <v>0</v>
      </c>
      <c r="L175" s="21"/>
      <c r="M175" s="21">
        <f t="shared" si="63"/>
        <v>0</v>
      </c>
      <c r="N175" s="21">
        <f t="shared" si="64"/>
        <v>0</v>
      </c>
    </row>
    <row r="176" spans="1:14" ht="15" customHeight="1" x14ac:dyDescent="0.25">
      <c r="A176" s="14"/>
      <c r="B176" s="48" t="s">
        <v>31</v>
      </c>
      <c r="C176" s="31" t="s">
        <v>26</v>
      </c>
      <c r="D176" s="17">
        <v>19</v>
      </c>
      <c r="E176" s="20"/>
      <c r="F176" s="17">
        <f>E176*D176</f>
        <v>0</v>
      </c>
      <c r="G176" s="23" t="s">
        <v>55</v>
      </c>
      <c r="H176" s="20" t="s">
        <v>18</v>
      </c>
      <c r="I176" s="20">
        <v>0.6</v>
      </c>
      <c r="J176" s="17">
        <v>94.8</v>
      </c>
      <c r="K176" s="17">
        <f t="shared" si="62"/>
        <v>0</v>
      </c>
      <c r="L176" s="21"/>
      <c r="M176" s="21">
        <f t="shared" si="63"/>
        <v>0</v>
      </c>
      <c r="N176" s="21">
        <f t="shared" si="64"/>
        <v>0</v>
      </c>
    </row>
    <row r="177" spans="1:14" ht="15" customHeight="1" x14ac:dyDescent="0.25">
      <c r="A177" s="14"/>
      <c r="B177" s="43" t="s">
        <v>56</v>
      </c>
      <c r="C177" s="31" t="s">
        <v>26</v>
      </c>
      <c r="D177" s="17">
        <v>19</v>
      </c>
      <c r="E177" s="20"/>
      <c r="F177" s="17">
        <f>E177*D177</f>
        <v>0</v>
      </c>
      <c r="G177" s="23" t="s">
        <v>71</v>
      </c>
      <c r="H177" s="20" t="s">
        <v>26</v>
      </c>
      <c r="I177" s="20">
        <v>1.1000000000000001</v>
      </c>
      <c r="J177" s="17">
        <v>173.8</v>
      </c>
      <c r="K177" s="17">
        <f t="shared" si="62"/>
        <v>0</v>
      </c>
      <c r="L177" s="21"/>
      <c r="M177" s="21">
        <f t="shared" si="63"/>
        <v>0</v>
      </c>
      <c r="N177" s="21">
        <f t="shared" si="64"/>
        <v>0</v>
      </c>
    </row>
    <row r="178" spans="1:14" ht="15" customHeight="1" x14ac:dyDescent="0.25">
      <c r="A178" s="14"/>
      <c r="B178" s="48"/>
      <c r="C178" s="31"/>
      <c r="D178" s="17"/>
      <c r="E178" s="20"/>
      <c r="F178" s="20"/>
      <c r="G178" s="23" t="s">
        <v>58</v>
      </c>
      <c r="H178" s="20" t="s">
        <v>18</v>
      </c>
      <c r="I178" s="20">
        <v>0.5</v>
      </c>
      <c r="J178" s="17">
        <v>79</v>
      </c>
      <c r="K178" s="17">
        <f t="shared" si="62"/>
        <v>0</v>
      </c>
      <c r="L178" s="21"/>
      <c r="M178" s="21">
        <f t="shared" si="63"/>
        <v>0</v>
      </c>
      <c r="N178" s="21">
        <f t="shared" si="64"/>
        <v>0</v>
      </c>
    </row>
    <row r="179" spans="1:14" ht="15" customHeight="1" x14ac:dyDescent="0.25">
      <c r="A179" s="14"/>
      <c r="B179" s="43"/>
      <c r="C179" s="31"/>
      <c r="D179" s="17"/>
      <c r="E179" s="20"/>
      <c r="F179" s="20"/>
      <c r="G179" s="23" t="s">
        <v>59</v>
      </c>
      <c r="H179" s="20" t="s">
        <v>21</v>
      </c>
      <c r="I179" s="20">
        <v>3</v>
      </c>
      <c r="J179" s="17">
        <v>474</v>
      </c>
      <c r="K179" s="17">
        <f t="shared" si="62"/>
        <v>0</v>
      </c>
      <c r="L179" s="21"/>
      <c r="M179" s="21">
        <f t="shared" si="63"/>
        <v>0</v>
      </c>
      <c r="N179" s="21">
        <f t="shared" si="64"/>
        <v>0</v>
      </c>
    </row>
    <row r="180" spans="1:14" s="11" customFormat="1" ht="15" customHeight="1" x14ac:dyDescent="0.25">
      <c r="A180" s="14"/>
      <c r="B180" s="53" t="s">
        <v>100</v>
      </c>
      <c r="C180" s="49"/>
      <c r="D180" s="25"/>
      <c r="E180" s="26"/>
      <c r="F180" s="25">
        <f>SUM(F167:F179)</f>
        <v>0</v>
      </c>
      <c r="G180" s="35"/>
      <c r="H180" s="26"/>
      <c r="I180" s="26"/>
      <c r="J180" s="25"/>
      <c r="K180" s="25"/>
      <c r="L180" s="39"/>
      <c r="M180" s="39"/>
      <c r="N180" s="27">
        <f>SUM(N167:N179)</f>
        <v>0</v>
      </c>
    </row>
    <row r="181" spans="1:14" s="59" customFormat="1" ht="15" customHeight="1" x14ac:dyDescent="0.25">
      <c r="A181" s="54"/>
      <c r="B181" s="80" t="s">
        <v>102</v>
      </c>
      <c r="C181" s="80"/>
      <c r="D181" s="55"/>
      <c r="E181" s="56"/>
      <c r="F181" s="57">
        <f>F17+F28+F39+F44+F48+F53+F67+F76+F85+F101+F116+F119+F134+F143+F154+F165+F180</f>
        <v>0</v>
      </c>
      <c r="G181" s="80" t="s">
        <v>113</v>
      </c>
      <c r="H181" s="80"/>
      <c r="I181" s="80"/>
      <c r="J181" s="80"/>
      <c r="K181" s="80"/>
      <c r="L181" s="57"/>
      <c r="M181" s="54"/>
      <c r="N181" s="58">
        <f>N17+N28+N39+N44+N48+N53+N67+N76+N85+N101+N116+N119+N134+N143+N154+N165+N180</f>
        <v>0</v>
      </c>
    </row>
    <row r="182" spans="1:14" s="67" customFormat="1" ht="15" customHeight="1" x14ac:dyDescent="0.25">
      <c r="A182" s="66"/>
      <c r="B182" s="97" t="s">
        <v>103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9"/>
      <c r="M182" s="93"/>
      <c r="N182" s="94"/>
    </row>
    <row r="183" spans="1:14" s="67" customFormat="1" ht="15" customHeight="1" x14ac:dyDescent="0.25">
      <c r="A183" s="66"/>
      <c r="B183" s="97" t="s">
        <v>115</v>
      </c>
      <c r="C183" s="98"/>
      <c r="D183" s="98"/>
      <c r="E183" s="98"/>
      <c r="F183" s="98"/>
      <c r="G183" s="98"/>
      <c r="H183" s="98"/>
      <c r="I183" s="98"/>
      <c r="J183" s="98"/>
      <c r="K183" s="98"/>
      <c r="L183" s="99"/>
      <c r="M183" s="93"/>
      <c r="N183" s="94"/>
    </row>
    <row r="184" spans="1:14" s="67" customFormat="1" x14ac:dyDescent="0.25">
      <c r="A184" s="66"/>
      <c r="B184" s="97" t="s">
        <v>104</v>
      </c>
      <c r="C184" s="98"/>
      <c r="D184" s="98"/>
      <c r="E184" s="98"/>
      <c r="F184" s="98"/>
      <c r="G184" s="98"/>
      <c r="H184" s="98"/>
      <c r="I184" s="98"/>
      <c r="J184" s="98"/>
      <c r="K184" s="98"/>
      <c r="L184" s="99"/>
      <c r="M184" s="93"/>
      <c r="N184" s="94"/>
    </row>
    <row r="185" spans="1:14" s="67" customFormat="1" x14ac:dyDescent="0.25">
      <c r="A185" s="66"/>
      <c r="B185" s="97" t="s">
        <v>105</v>
      </c>
      <c r="C185" s="98"/>
      <c r="D185" s="98"/>
      <c r="E185" s="98"/>
      <c r="F185" s="98"/>
      <c r="G185" s="98"/>
      <c r="H185" s="98"/>
      <c r="I185" s="98"/>
      <c r="J185" s="98"/>
      <c r="K185" s="98"/>
      <c r="L185" s="99"/>
      <c r="M185" s="93"/>
      <c r="N185" s="94"/>
    </row>
    <row r="186" spans="1:14" s="67" customFormat="1" x14ac:dyDescent="0.25">
      <c r="A186" s="66"/>
      <c r="B186" s="97" t="s">
        <v>116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9"/>
      <c r="M186" s="93"/>
      <c r="N186" s="94"/>
    </row>
    <row r="187" spans="1:14" s="67" customFormat="1" x14ac:dyDescent="0.25">
      <c r="A187" s="66"/>
      <c r="B187" s="97" t="s">
        <v>106</v>
      </c>
      <c r="C187" s="98"/>
      <c r="D187" s="98"/>
      <c r="E187" s="98"/>
      <c r="F187" s="98"/>
      <c r="G187" s="98"/>
      <c r="H187" s="98"/>
      <c r="I187" s="98"/>
      <c r="J187" s="98"/>
      <c r="K187" s="98"/>
      <c r="L187" s="99"/>
      <c r="M187" s="93"/>
      <c r="N187" s="94"/>
    </row>
    <row r="188" spans="1:14" s="67" customFormat="1" ht="282.75" customHeight="1" x14ac:dyDescent="0.25">
      <c r="A188" s="66"/>
      <c r="B188" s="92" t="s">
        <v>114</v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6"/>
    </row>
    <row r="189" spans="1:14" s="67" customFormat="1" x14ac:dyDescent="0.25">
      <c r="A189" s="66"/>
      <c r="B189" s="68"/>
      <c r="C189" s="66"/>
      <c r="D189" s="66"/>
      <c r="E189" s="69"/>
      <c r="F189" s="70"/>
      <c r="G189" s="71"/>
      <c r="H189" s="72"/>
      <c r="I189" s="72"/>
      <c r="J189" s="72"/>
      <c r="K189" s="73"/>
      <c r="L189" s="74"/>
    </row>
    <row r="190" spans="1:14" s="67" customFormat="1" x14ac:dyDescent="0.25">
      <c r="A190" s="66"/>
      <c r="B190" s="68"/>
      <c r="C190" s="66"/>
      <c r="D190" s="66"/>
      <c r="E190" s="69"/>
      <c r="F190" s="70"/>
      <c r="G190" s="71"/>
      <c r="H190" s="72"/>
      <c r="I190" s="72"/>
      <c r="J190" s="72"/>
      <c r="K190" s="73"/>
      <c r="L190" s="74"/>
    </row>
    <row r="191" spans="1:14" s="67" customFormat="1" x14ac:dyDescent="0.25">
      <c r="A191" s="66"/>
      <c r="B191" s="68"/>
      <c r="C191" s="66"/>
      <c r="D191" s="66"/>
      <c r="E191" s="69"/>
      <c r="F191" s="70"/>
      <c r="G191" s="71"/>
      <c r="H191" s="72"/>
      <c r="I191" s="72"/>
      <c r="J191" s="72"/>
      <c r="K191" s="73"/>
      <c r="L191" s="74"/>
    </row>
    <row r="192" spans="1:14" s="67" customFormat="1" x14ac:dyDescent="0.25">
      <c r="A192" s="66"/>
      <c r="B192" s="100" t="s">
        <v>117</v>
      </c>
      <c r="C192" s="101"/>
      <c r="D192" s="101"/>
      <c r="E192" s="102"/>
      <c r="F192" s="103"/>
      <c r="G192" s="59"/>
      <c r="H192" s="59" t="s">
        <v>110</v>
      </c>
      <c r="I192" s="59"/>
      <c r="J192" s="102"/>
      <c r="K192" s="104"/>
      <c r="L192" s="105"/>
      <c r="M192" s="59"/>
      <c r="N192" s="59"/>
    </row>
    <row r="193" spans="1:12" s="67" customFormat="1" x14ac:dyDescent="0.25">
      <c r="A193" s="66"/>
      <c r="B193" s="68"/>
      <c r="C193" s="66"/>
      <c r="D193" s="66"/>
      <c r="E193" s="69"/>
      <c r="F193" s="70"/>
      <c r="G193" s="71"/>
      <c r="H193" s="72"/>
      <c r="I193" s="72"/>
      <c r="J193" s="72"/>
      <c r="K193" s="73"/>
      <c r="L193" s="74"/>
    </row>
  </sheetData>
  <autoFilter ref="A4:B181"/>
  <mergeCells count="37">
    <mergeCell ref="B187:L187"/>
    <mergeCell ref="M187:N187"/>
    <mergeCell ref="B188:N188"/>
    <mergeCell ref="M183:N183"/>
    <mergeCell ref="B183:L183"/>
    <mergeCell ref="B120:N120"/>
    <mergeCell ref="B135:N135"/>
    <mergeCell ref="B144:N144"/>
    <mergeCell ref="B155:N155"/>
    <mergeCell ref="B166:N166"/>
    <mergeCell ref="B181:C181"/>
    <mergeCell ref="G181:K181"/>
    <mergeCell ref="M182:N182"/>
    <mergeCell ref="B182:L182"/>
    <mergeCell ref="B186:L186"/>
    <mergeCell ref="M186:N186"/>
    <mergeCell ref="M185:N185"/>
    <mergeCell ref="B185:L185"/>
    <mergeCell ref="B77:N77"/>
    <mergeCell ref="B86:N86"/>
    <mergeCell ref="B97:B98"/>
    <mergeCell ref="E97:E98"/>
    <mergeCell ref="B102:N102"/>
    <mergeCell ref="B117:N117"/>
    <mergeCell ref="B184:L184"/>
    <mergeCell ref="M184:N184"/>
    <mergeCell ref="B54:N54"/>
    <mergeCell ref="B68:N68"/>
    <mergeCell ref="A1:N1"/>
    <mergeCell ref="A2:N2"/>
    <mergeCell ref="A3:N3"/>
    <mergeCell ref="B5:N5"/>
    <mergeCell ref="B18:N18"/>
    <mergeCell ref="B29:N29"/>
    <mergeCell ref="B40:N40"/>
    <mergeCell ref="B45:N45"/>
    <mergeCell ref="B49:N4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ИнженерVTV</dc:creator>
  <cp:lastModifiedBy>Tender</cp:lastModifiedBy>
  <dcterms:created xsi:type="dcterms:W3CDTF">2021-01-12T17:01:16Z</dcterms:created>
  <dcterms:modified xsi:type="dcterms:W3CDTF">2021-01-13T12:19:15Z</dcterms:modified>
</cp:coreProperties>
</file>