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192"/>
  </bookViews>
  <sheets>
    <sheet name="194" sheetId="1" r:id="rId1"/>
    <sheet name="313" sheetId="2" r:id="rId2"/>
    <sheet name="325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0" i="3" l="1"/>
  <c r="I124" i="3"/>
  <c r="F124" i="3"/>
  <c r="F117" i="3"/>
  <c r="I117" i="3" s="1"/>
  <c r="I109" i="3"/>
  <c r="I111" i="3"/>
  <c r="I105" i="3"/>
  <c r="F107" i="3"/>
  <c r="F115" i="3" s="1"/>
  <c r="F109" i="3"/>
  <c r="F111" i="3"/>
  <c r="F105" i="3"/>
  <c r="I102" i="3"/>
  <c r="I101" i="3"/>
  <c r="F98" i="3"/>
  <c r="I98" i="3" s="1"/>
  <c r="F99" i="3"/>
  <c r="I99" i="3" s="1"/>
  <c r="F97" i="3"/>
  <c r="I97" i="3" s="1"/>
  <c r="I95" i="3"/>
  <c r="F95" i="3"/>
  <c r="I91" i="3"/>
  <c r="F91" i="3"/>
  <c r="F77" i="3"/>
  <c r="I77" i="3" s="1"/>
  <c r="F76" i="3"/>
  <c r="I76" i="3" s="1"/>
  <c r="F74" i="3"/>
  <c r="F72" i="3"/>
  <c r="F88" i="3"/>
  <c r="I88" i="3" s="1"/>
  <c r="F86" i="3"/>
  <c r="I86" i="3" s="1"/>
  <c r="F84" i="3"/>
  <c r="I84" i="3" s="1"/>
  <c r="I72" i="3"/>
  <c r="I13" i="3"/>
  <c r="F13" i="3"/>
  <c r="I67" i="3"/>
  <c r="I65" i="3"/>
  <c r="I62" i="3"/>
  <c r="I60" i="3"/>
  <c r="I56" i="3"/>
  <c r="I51" i="3"/>
  <c r="I46" i="3"/>
  <c r="I41" i="3"/>
  <c r="F43" i="3"/>
  <c r="I43" i="3" s="1"/>
  <c r="F46" i="3"/>
  <c r="F48" i="3"/>
  <c r="I48" i="3" s="1"/>
  <c r="F51" i="3"/>
  <c r="F53" i="3"/>
  <c r="I53" i="3" s="1"/>
  <c r="F56" i="3"/>
  <c r="F58" i="3"/>
  <c r="I58" i="3" s="1"/>
  <c r="F60" i="3"/>
  <c r="F62" i="3"/>
  <c r="F65" i="3"/>
  <c r="F67" i="3"/>
  <c r="F41" i="3"/>
  <c r="F34" i="3"/>
  <c r="I34" i="3" s="1"/>
  <c r="F36" i="3"/>
  <c r="F32" i="3"/>
  <c r="I32" i="3" s="1"/>
  <c r="F26" i="3"/>
  <c r="I24" i="3"/>
  <c r="F24" i="3"/>
  <c r="F19" i="3"/>
  <c r="I19" i="3" s="1"/>
  <c r="I16" i="3"/>
  <c r="F16" i="3"/>
  <c r="F10" i="3"/>
  <c r="F6" i="3"/>
  <c r="I6" i="3" s="1"/>
  <c r="I14" i="3" s="1"/>
  <c r="I97" i="2"/>
  <c r="I96" i="2"/>
  <c r="H98" i="2"/>
  <c r="H108" i="2"/>
  <c r="H121" i="2"/>
  <c r="H122" i="2"/>
  <c r="F116" i="2"/>
  <c r="I116" i="2"/>
  <c r="F110" i="2"/>
  <c r="I110" i="2" s="1"/>
  <c r="I121" i="2" s="1"/>
  <c r="I106" i="2"/>
  <c r="F102" i="2"/>
  <c r="I102" i="2" s="1"/>
  <c r="F104" i="2"/>
  <c r="I104" i="2" s="1"/>
  <c r="F106" i="2"/>
  <c r="F100" i="2"/>
  <c r="F108" i="2" s="1"/>
  <c r="I94" i="2"/>
  <c r="I93" i="2"/>
  <c r="I92" i="2"/>
  <c r="I90" i="2"/>
  <c r="I98" i="2" s="1"/>
  <c r="F92" i="2"/>
  <c r="F93" i="2"/>
  <c r="F94" i="2"/>
  <c r="F90" i="2"/>
  <c r="F98" i="2" s="1"/>
  <c r="I83" i="2"/>
  <c r="I81" i="2"/>
  <c r="I79" i="2"/>
  <c r="I88" i="2" s="1"/>
  <c r="F81" i="2"/>
  <c r="F83" i="2"/>
  <c r="F86" i="2"/>
  <c r="I86" i="2" s="1"/>
  <c r="F79" i="2"/>
  <c r="F88" i="2" s="1"/>
  <c r="H77" i="2"/>
  <c r="I72" i="2"/>
  <c r="F67" i="2"/>
  <c r="I67" i="2" s="1"/>
  <c r="F72" i="2"/>
  <c r="F71" i="2"/>
  <c r="I71" i="2" s="1"/>
  <c r="F69" i="2"/>
  <c r="I69" i="2" s="1"/>
  <c r="I51" i="2"/>
  <c r="I46" i="2"/>
  <c r="F38" i="2"/>
  <c r="I38" i="2" s="1"/>
  <c r="F41" i="2"/>
  <c r="I41" i="2" s="1"/>
  <c r="F43" i="2"/>
  <c r="I43" i="2" s="1"/>
  <c r="F46" i="2"/>
  <c r="F48" i="2"/>
  <c r="I48" i="2" s="1"/>
  <c r="F51" i="2"/>
  <c r="F53" i="2"/>
  <c r="I53" i="2" s="1"/>
  <c r="F55" i="2"/>
  <c r="I55" i="2" s="1"/>
  <c r="F57" i="2"/>
  <c r="I57" i="2" s="1"/>
  <c r="F60" i="2"/>
  <c r="I60" i="2" s="1"/>
  <c r="F62" i="2"/>
  <c r="I62" i="2" s="1"/>
  <c r="F36" i="2"/>
  <c r="I36" i="2" s="1"/>
  <c r="I34" i="2"/>
  <c r="F34" i="2"/>
  <c r="I31" i="2"/>
  <c r="I29" i="2"/>
  <c r="I27" i="2"/>
  <c r="I19" i="2"/>
  <c r="I14" i="2"/>
  <c r="F14" i="2"/>
  <c r="F19" i="2"/>
  <c r="F21" i="2"/>
  <c r="I21" i="2" s="1"/>
  <c r="I11" i="2"/>
  <c r="F11" i="2"/>
  <c r="F5" i="2"/>
  <c r="I5" i="2" s="1"/>
  <c r="F25" i="2" l="1"/>
  <c r="F30" i="3"/>
  <c r="F39" i="3"/>
  <c r="I25" i="2"/>
  <c r="I65" i="2"/>
  <c r="F65" i="2"/>
  <c r="I77" i="2"/>
  <c r="F77" i="2"/>
  <c r="I103" i="3"/>
  <c r="F103" i="3"/>
  <c r="I100" i="2"/>
  <c r="I108" i="2" s="1"/>
  <c r="F121" i="2"/>
  <c r="F14" i="3"/>
  <c r="I26" i="3"/>
  <c r="I30" i="3" s="1"/>
  <c r="I36" i="3"/>
  <c r="I39" i="3" s="1"/>
  <c r="F70" i="3"/>
  <c r="I70" i="3"/>
  <c r="F82" i="3"/>
  <c r="F93" i="3"/>
  <c r="I93" i="3"/>
  <c r="I107" i="3"/>
  <c r="I115" i="3" s="1"/>
  <c r="F129" i="3"/>
  <c r="I129" i="3"/>
  <c r="I74" i="3"/>
  <c r="I82" i="3" s="1"/>
  <c r="F122" i="2" l="1"/>
  <c r="I122" i="2"/>
  <c r="I123" i="2" s="1"/>
  <c r="I124" i="2" s="1"/>
  <c r="F130" i="3"/>
  <c r="I130" i="3"/>
  <c r="I131" i="3" s="1"/>
  <c r="I132" i="3" s="1"/>
  <c r="F126" i="1"/>
  <c r="I126" i="1" s="1"/>
  <c r="F119" i="1"/>
  <c r="I119" i="1" s="1"/>
  <c r="I111" i="1"/>
  <c r="I107" i="1"/>
  <c r="F109" i="1"/>
  <c r="I109" i="1" s="1"/>
  <c r="F111" i="1"/>
  <c r="F113" i="1"/>
  <c r="I113" i="1" s="1"/>
  <c r="F107" i="1"/>
  <c r="I99" i="1"/>
  <c r="F100" i="1"/>
  <c r="F101" i="1"/>
  <c r="I101" i="1" s="1"/>
  <c r="F99" i="1"/>
  <c r="I97" i="1"/>
  <c r="F97" i="1"/>
  <c r="I86" i="1"/>
  <c r="F88" i="1"/>
  <c r="I88" i="1" s="1"/>
  <c r="F90" i="1"/>
  <c r="I90" i="1" s="1"/>
  <c r="F93" i="1"/>
  <c r="I93" i="1" s="1"/>
  <c r="F86" i="1"/>
  <c r="I78" i="1"/>
  <c r="I74" i="1"/>
  <c r="F76" i="1"/>
  <c r="F78" i="1"/>
  <c r="F79" i="1"/>
  <c r="I79" i="1" s="1"/>
  <c r="F74" i="1"/>
  <c r="I67" i="1"/>
  <c r="I62" i="1"/>
  <c r="I58" i="1"/>
  <c r="I53" i="1"/>
  <c r="I48" i="1"/>
  <c r="I43" i="1"/>
  <c r="F45" i="1"/>
  <c r="F48" i="1"/>
  <c r="F50" i="1"/>
  <c r="I50" i="1" s="1"/>
  <c r="F53" i="1"/>
  <c r="F55" i="1"/>
  <c r="I55" i="1" s="1"/>
  <c r="F58" i="1"/>
  <c r="F60" i="1"/>
  <c r="I60" i="1" s="1"/>
  <c r="F62" i="1"/>
  <c r="F64" i="1"/>
  <c r="I64" i="1" s="1"/>
  <c r="F67" i="1"/>
  <c r="F69" i="1"/>
  <c r="I69" i="1" s="1"/>
  <c r="F43" i="1"/>
  <c r="I26" i="1"/>
  <c r="H16" i="1"/>
  <c r="F16" i="1"/>
  <c r="I18" i="1"/>
  <c r="F13" i="1"/>
  <c r="F9" i="1"/>
  <c r="I9" i="1" s="1"/>
  <c r="F21" i="1"/>
  <c r="F26" i="1"/>
  <c r="F28" i="1"/>
  <c r="I28" i="1" s="1"/>
  <c r="F18" i="1"/>
  <c r="I131" i="1" l="1"/>
  <c r="F131" i="1"/>
  <c r="I117" i="1"/>
  <c r="F117" i="1"/>
  <c r="F105" i="1"/>
  <c r="I100" i="1"/>
  <c r="I105" i="1" s="1"/>
  <c r="I95" i="1"/>
  <c r="F95" i="1"/>
  <c r="F84" i="1"/>
  <c r="I76" i="1"/>
  <c r="I84" i="1" s="1"/>
  <c r="F72" i="1"/>
  <c r="I45" i="1"/>
  <c r="I72" i="1" s="1"/>
  <c r="F32" i="1"/>
  <c r="I21" i="1"/>
  <c r="I32" i="1" s="1"/>
  <c r="K30" i="3"/>
  <c r="K25" i="3"/>
  <c r="K27" i="2"/>
  <c r="K22" i="2"/>
  <c r="I132" i="1" l="1"/>
  <c r="I133" i="1" s="1"/>
  <c r="I134" i="1" s="1"/>
</calcChain>
</file>

<file path=xl/sharedStrings.xml><?xml version="1.0" encoding="utf-8"?>
<sst xmlns="http://schemas.openxmlformats.org/spreadsheetml/2006/main" count="726" uniqueCount="127">
  <si>
    <r>
      <t xml:space="preserve">Комерційна пропозиція на перепланування та ремонтні роботи по квартирі </t>
    </r>
    <r>
      <rPr>
        <b/>
        <sz val="12"/>
        <color rgb="FFFF0000"/>
        <rFont val="Arial"/>
        <family val="2"/>
        <charset val="204"/>
      </rPr>
      <t>№194 -(S=45,3м2)</t>
    </r>
  </si>
  <si>
    <t>№ п/п</t>
  </si>
  <si>
    <t>Найменування робіт та матеріалів</t>
  </si>
  <si>
    <t>Од. вим.</t>
  </si>
  <si>
    <t>К-ть</t>
  </si>
  <si>
    <t>Робота</t>
  </si>
  <si>
    <t>Матеріали</t>
  </si>
  <si>
    <t>Всього, грн</t>
  </si>
  <si>
    <t>Ціна, грн</t>
  </si>
  <si>
    <t>Вартість, грн</t>
  </si>
  <si>
    <t>Демонтажні роботи</t>
  </si>
  <si>
    <t>м2</t>
  </si>
  <si>
    <t>шт.</t>
  </si>
  <si>
    <t>послуга</t>
  </si>
  <si>
    <t>Всього:</t>
  </si>
  <si>
    <t>Перепланування-влаштування  дверного прорізу, t=100мм</t>
  </si>
  <si>
    <t>Закладання дверного прорізу газоблоком</t>
  </si>
  <si>
    <t>Газоблок AEROC 600х200(Н)х100 мм.D=400мм</t>
  </si>
  <si>
    <t>Клей для газоблоків BauGut</t>
  </si>
  <si>
    <t>кг</t>
  </si>
  <si>
    <t>Сітка для армування Ф3,8х110х110мм</t>
  </si>
  <si>
    <t>Монтаж метелевої перетинки</t>
  </si>
  <si>
    <t>м.п.</t>
  </si>
  <si>
    <t>Кутик металевий 50х50х5 мм</t>
  </si>
  <si>
    <t xml:space="preserve">Доставка матеріалів </t>
  </si>
  <si>
    <t>Розвантаження та занесення матеріалів</t>
  </si>
  <si>
    <t>Cтіни-штукатурка-S=130,4м2+5м2(відкоси)=135,4м2</t>
  </si>
  <si>
    <t>Грунтування стін</t>
  </si>
  <si>
    <t>Грунтовка Ceresit CT 17</t>
  </si>
  <si>
    <t>л.</t>
  </si>
  <si>
    <t>Грунтовка бетонконтакт KnauF</t>
  </si>
  <si>
    <t>Штукатурення стін по маяках, t&gt;10мм</t>
  </si>
  <si>
    <t>Маяк штукатурний ПВХ 6х3000мм</t>
  </si>
  <si>
    <t>Суміш гіпсова Knauf  МР-75</t>
  </si>
  <si>
    <t>Суміш цементно-пісчана Baumit MPI 25</t>
  </si>
  <si>
    <t>Склосітка штукатурна А-160 5х5мм</t>
  </si>
  <si>
    <t>Грунтування відкосів, B=200 мм</t>
  </si>
  <si>
    <t>Штукатурення відкосів, t&gt;10мм, В=200мм</t>
  </si>
  <si>
    <t>Кутник штукатурний ПВХ  для мокрої штукатурки, L=3000мм</t>
  </si>
  <si>
    <t>Профіль примикання з сіткою,.L=3м</t>
  </si>
  <si>
    <t>Підлога-стяжка-S=5,9 м2</t>
  </si>
  <si>
    <t>Укладання полотна ППЕ TEPLOIZOL 5мм</t>
  </si>
  <si>
    <t>Полотно ППЕ TEPLOIZOL, 5мм</t>
  </si>
  <si>
    <t>Укладання сітки Вр3,8х110х110мм</t>
  </si>
  <si>
    <t>Улаштування цементно-пісчаної стяжки М 150, t=80 мм</t>
  </si>
  <si>
    <t>Цемент М500</t>
  </si>
  <si>
    <t>тн</t>
  </si>
  <si>
    <t>Пісок річний в мішках</t>
  </si>
  <si>
    <t>Cтіни-шпаклювання-S=120,9 м2+5м2(відкоси)=125,9м2</t>
  </si>
  <si>
    <t>Шпаклювання стін під малярне склополотно</t>
  </si>
  <si>
    <t>Кутник перфорований алюмінієвий 23х23 мм, L=3,0 м</t>
  </si>
  <si>
    <t>Суміш гіпсова Knauf HP START</t>
  </si>
  <si>
    <t>Грунтування стін під малярне склополотно</t>
  </si>
  <si>
    <t>Наклеювання склополотна</t>
  </si>
  <si>
    <t>Клей для склополотна Eskaro Grover GG 505</t>
  </si>
  <si>
    <t>Малярне склополотно Oskar-50 г/м2</t>
  </si>
  <si>
    <t xml:space="preserve">Грунтування стін </t>
  </si>
  <si>
    <t xml:space="preserve">Шпаклювання стін </t>
  </si>
  <si>
    <t>Суміш гіпсова Knauf  HP Finish</t>
  </si>
  <si>
    <t>Суміш гіпсова Knauf  Multi Finish</t>
  </si>
  <si>
    <t>Шпаклювання відкосів під малярне склополотно, В=200мм.</t>
  </si>
  <si>
    <t>Грунтування відкосів під малярне склополотно, В=200мм.</t>
  </si>
  <si>
    <t xml:space="preserve">Шпаклювання відкосів, В=200мм </t>
  </si>
  <si>
    <t>Підлога-плитка-S=33 м2</t>
  </si>
  <si>
    <t>Грунтування стяжки</t>
  </si>
  <si>
    <t>Улаштування гідроізоляції за два рази</t>
  </si>
  <si>
    <t>Суміш для гідроізоляції Ceresit CR 65</t>
  </si>
  <si>
    <t>Укладання плитки</t>
  </si>
  <si>
    <t>Підрізання плитки</t>
  </si>
  <si>
    <t>Плитка  керамограніт 600х600мм, Listelo Ice pol</t>
  </si>
  <si>
    <t>Плитка керамограніт 600х600мм, CEMENTO BERLIN</t>
  </si>
  <si>
    <r>
      <t>Клей для плиткиCERESIT CM 117-(</t>
    </r>
    <r>
      <rPr>
        <b/>
        <i/>
        <sz val="10"/>
        <rFont val="Times New Roman"/>
        <family val="1"/>
        <charset val="204"/>
      </rPr>
      <t>Обо'язково при підлозі з водяним підігрівом)</t>
    </r>
  </si>
  <si>
    <t>Затірка  для плитт CERESIT CE 40 AQUASTATIC (шов до 4 мм)</t>
  </si>
  <si>
    <t>Підлога-ламінат-S=12,3 м2</t>
  </si>
  <si>
    <t>Улаштування самовирівнюючої підлоги</t>
  </si>
  <si>
    <t>Суміш самовирівнююча CERESIT  THOMSIT DG</t>
  </si>
  <si>
    <t>Улаштування підкладки під ламінат</t>
  </si>
  <si>
    <t>Підкладка деревно-волокниста STEICO, 250кг/м3-3 мм</t>
  </si>
  <si>
    <t>Скотч пакувальний</t>
  </si>
  <si>
    <t>Улаштування ламінату</t>
  </si>
  <si>
    <t>Ламінат -1220х180х3,5 мм-GROSS WALD SPC GWR</t>
  </si>
  <si>
    <t>Стіни-плитка-S=21м2</t>
  </si>
  <si>
    <t xml:space="preserve">Улаштування плитки </t>
  </si>
  <si>
    <t>Улаштування отворів в плитці</t>
  </si>
  <si>
    <t>Плитка для стін 230х600мм, INTERCERAMA Toscana</t>
  </si>
  <si>
    <t>Клей для плитки CERESIT CM 117</t>
  </si>
  <si>
    <t>Cтіни-фарбування-S=120,9м2+5м2 (відкоси)=125,9м2</t>
  </si>
  <si>
    <t>Грунтовка Knauf Тіфегрунд</t>
  </si>
  <si>
    <t>Фарбування стін за два рази</t>
  </si>
  <si>
    <t>Фарба матова Sadolin  BINDO 7-біла</t>
  </si>
  <si>
    <t xml:space="preserve">Грунтування відкосів, В=200мм </t>
  </si>
  <si>
    <t>Фарбування відкосів за два рази</t>
  </si>
  <si>
    <t>Влаштування плінтуса-L=42,8 м.п.</t>
  </si>
  <si>
    <t>Монтаж плінтуса ПВХ</t>
  </si>
  <si>
    <t>Плінтус ПВХ  20,8х70х2500 мм King Floor</t>
  </si>
  <si>
    <t>Внутрішній кутик  ПВХ</t>
  </si>
  <si>
    <t>Заглушка ПВХ</t>
  </si>
  <si>
    <t>З'єднувач ПВХ</t>
  </si>
  <si>
    <t>Дюбель 6х60 мм</t>
  </si>
  <si>
    <t>Зовнішній кутик  ПВХ</t>
  </si>
  <si>
    <t>Монтаж плінтуса МДФ</t>
  </si>
  <si>
    <t>Плінтус МДФ  21х80х2440 мм ламінований</t>
  </si>
  <si>
    <t>Комплект кутиків для плінтуса МДФ</t>
  </si>
  <si>
    <t>Заглушка для плінтуса МДФ</t>
  </si>
  <si>
    <t>Клей монтажний AKFIX для кріплення плінтуса МДФ-200ml</t>
  </si>
  <si>
    <t>Всього по ЗБР:</t>
  </si>
  <si>
    <t>Загальновиробничі та адміністративні затрати 10%:</t>
  </si>
  <si>
    <t>Всього по пропозиції :</t>
  </si>
  <si>
    <r>
      <t xml:space="preserve">Комерційна пропозиція на перепланування та ремонтні роботи по квартирі </t>
    </r>
    <r>
      <rPr>
        <b/>
        <sz val="12"/>
        <color rgb="FFFF0000"/>
        <rFont val="Arial"/>
        <family val="2"/>
        <charset val="204"/>
      </rPr>
      <t>№313-(S=76,6м2)</t>
    </r>
  </si>
  <si>
    <t>Перепланування-влаштування  перегородки з газобетону, t=100мм</t>
  </si>
  <si>
    <t>Влаштування  перегородки з газобетону</t>
  </si>
  <si>
    <t>Cтіни-штукатурка-S=213,8м2+5,5м2(відкоси)=219,3 м2</t>
  </si>
  <si>
    <t>Підлога-стяжка-S=9,5 м2</t>
  </si>
  <si>
    <t>Cтіни-шпаклювання-S=188 м2+5,5м2(відкоси)=193,5м2</t>
  </si>
  <si>
    <t>Підлога-плитка-S=57,9 м2</t>
  </si>
  <si>
    <t>Підлога-ламінат-S=18,7 м2</t>
  </si>
  <si>
    <t>Стіни-плитка-S=25,7м2</t>
  </si>
  <si>
    <t>Cтіни-фарбування-S=188м2+5,5м2 (відкоси)=193,5м2</t>
  </si>
  <si>
    <t>Влаштування плінтуса-L=64,7 м.п.</t>
  </si>
  <si>
    <r>
      <t xml:space="preserve">Комерційна пропозиція на перепланування та ремонтні роботи по квартирі </t>
    </r>
    <r>
      <rPr>
        <b/>
        <sz val="12"/>
        <color rgb="FFFF0000"/>
        <rFont val="Arial"/>
        <family val="2"/>
        <charset val="204"/>
      </rPr>
      <t>№325 -(S=83м2)</t>
    </r>
  </si>
  <si>
    <t>Перепланування-монтаж газобетонних перегородок t=100мм</t>
  </si>
  <si>
    <t>Cтіни-штукатурка-S=221,7м2+5,5м2(відкоси)=227,2м2</t>
  </si>
  <si>
    <t>Cтіни-шпаклювання-S=196,1м2+5,5м2(відкоси)=201,6м2</t>
  </si>
  <si>
    <t>Підлога-плитка-S=53,8 м2</t>
  </si>
  <si>
    <t>Підлога-ламінат-S=29,2 м2</t>
  </si>
  <si>
    <t>Стіни-плитка-S=25,6м2</t>
  </si>
  <si>
    <t>Cтіни-фарбування-S=196,1м2+5,5м2 (відкоси)=201,6м2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</si>
</sst>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name val="Arial"/>
      <family val="2"/>
      <charset val="204"/>
    </font>
    <font>
      <i/>
      <sz val="10"/>
      <name val="Times New Roman"/>
      <family val="1"/>
      <charset val="204"/>
    </font>
    <font>
      <b/>
      <sz val="11"/>
      <name val="Arimo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FFFF"/>
        <bgColor rgb="FFBFBFBF"/>
      </patternFill>
    </fill>
    <fill>
      <patternFill patternType="solid">
        <fgColor rgb="FFFFFFFF"/>
        <bgColor rgb="FF000000"/>
      </patternFill>
    </fill>
    <fill>
      <patternFill patternType="solid">
        <fgColor rgb="FFA6A6A6"/>
        <bgColor rgb="FFBFBFBF"/>
      </patternFill>
    </fill>
    <fill>
      <patternFill patternType="solid">
        <fgColor rgb="FF8EA9DB"/>
        <bgColor rgb="FF000000"/>
      </patternFill>
    </fill>
    <fill>
      <patternFill patternType="solid">
        <fgColor rgb="FFFF0000"/>
        <bgColor rgb="FF000000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" fontId="10" fillId="0" borderId="0" xfId="0" applyNumberFormat="1" applyFont="1"/>
    <xf numFmtId="0" fontId="10" fillId="0" borderId="0" xfId="0" applyFont="1"/>
    <xf numFmtId="0" fontId="8" fillId="0" borderId="0" xfId="0" applyFont="1"/>
    <xf numFmtId="4" fontId="9" fillId="0" borderId="12" xfId="0" applyNumberFormat="1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4" fontId="8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0" fillId="0" borderId="0" xfId="0" applyFont="1"/>
    <xf numFmtId="0" fontId="9" fillId="0" borderId="25" xfId="0" applyFont="1" applyBorder="1" applyAlignment="1">
      <alignment horizontal="left" vertical="center" wrapText="1"/>
    </xf>
    <xf numFmtId="4" fontId="9" fillId="0" borderId="26" xfId="0" applyNumberFormat="1" applyFont="1" applyBorder="1" applyAlignment="1">
      <alignment horizontal="center" vertical="center"/>
    </xf>
    <xf numFmtId="0" fontId="18" fillId="0" borderId="0" xfId="0" applyFont="1"/>
    <xf numFmtId="0" fontId="9" fillId="2" borderId="1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right" vertical="center"/>
    </xf>
    <xf numFmtId="4" fontId="14" fillId="5" borderId="12" xfId="0" applyNumberFormat="1" applyFont="1" applyFill="1" applyBorder="1" applyAlignment="1">
      <alignment horizontal="right" vertical="center"/>
    </xf>
    <xf numFmtId="4" fontId="9" fillId="5" borderId="12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left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right" vertical="center"/>
    </xf>
    <xf numFmtId="0" fontId="15" fillId="8" borderId="16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/>
    </xf>
    <xf numFmtId="4" fontId="12" fillId="8" borderId="12" xfId="0" applyNumberFormat="1" applyFont="1" applyFill="1" applyBorder="1" applyAlignment="1">
      <alignment horizontal="right" vertical="center"/>
    </xf>
    <xf numFmtId="4" fontId="9" fillId="8" borderId="12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vertical="center"/>
    </xf>
    <xf numFmtId="0" fontId="9" fillId="10" borderId="16" xfId="0" applyFont="1" applyFill="1" applyBorder="1" applyAlignment="1">
      <alignment horizontal="left" vertical="center"/>
    </xf>
    <xf numFmtId="0" fontId="9" fillId="10" borderId="12" xfId="0" applyFont="1" applyFill="1" applyBorder="1" applyAlignment="1">
      <alignment horizontal="center" vertical="center"/>
    </xf>
    <xf numFmtId="4" fontId="9" fillId="10" borderId="15" xfId="0" applyNumberFormat="1" applyFont="1" applyFill="1" applyBorder="1" applyAlignment="1">
      <alignment horizontal="center" vertical="center"/>
    </xf>
    <xf numFmtId="0" fontId="9" fillId="8" borderId="9" xfId="0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8" fillId="11" borderId="13" xfId="0" applyFont="1" applyFill="1" applyBorder="1"/>
    <xf numFmtId="0" fontId="9" fillId="11" borderId="16" xfId="0" applyFont="1" applyFill="1" applyBorder="1" applyAlignment="1">
      <alignment horizontal="left" vertical="center"/>
    </xf>
    <xf numFmtId="0" fontId="9" fillId="11" borderId="12" xfId="0" applyFont="1" applyFill="1" applyBorder="1" applyAlignment="1">
      <alignment horizontal="center" vertical="center"/>
    </xf>
    <xf numFmtId="4" fontId="9" fillId="11" borderId="12" xfId="0" applyNumberFormat="1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vertical="center" wrapText="1"/>
    </xf>
    <xf numFmtId="0" fontId="12" fillId="8" borderId="12" xfId="0" applyFont="1" applyFill="1" applyBorder="1" applyAlignment="1">
      <alignment horizontal="right" vertical="center"/>
    </xf>
    <xf numFmtId="0" fontId="9" fillId="8" borderId="12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left" vertical="center" wrapText="1"/>
    </xf>
    <xf numFmtId="2" fontId="9" fillId="0" borderId="15" xfId="0" applyNumberFormat="1" applyFont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right" vertical="center"/>
    </xf>
    <xf numFmtId="0" fontId="12" fillId="5" borderId="13" xfId="0" applyFont="1" applyFill="1" applyBorder="1" applyAlignment="1">
      <alignment horizontal="right" vertical="center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right" vertical="center"/>
    </xf>
    <xf numFmtId="2" fontId="12" fillId="0" borderId="12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right" vertical="center"/>
    </xf>
    <xf numFmtId="2" fontId="13" fillId="5" borderId="12" xfId="0" applyNumberFormat="1" applyFont="1" applyFill="1" applyBorder="1" applyAlignment="1">
      <alignment horizontal="center" vertical="center"/>
    </xf>
    <xf numFmtId="2" fontId="12" fillId="5" borderId="11" xfId="0" applyNumberFormat="1" applyFont="1" applyFill="1" applyBorder="1" applyAlignment="1">
      <alignment horizontal="right" vertical="center"/>
    </xf>
    <xf numFmtId="2" fontId="14" fillId="5" borderId="12" xfId="0" applyNumberFormat="1" applyFont="1" applyFill="1" applyBorder="1" applyAlignment="1">
      <alignment horizontal="right" vertical="center"/>
    </xf>
    <xf numFmtId="2" fontId="9" fillId="5" borderId="12" xfId="0" applyNumberFormat="1" applyFont="1" applyFill="1" applyBorder="1" applyAlignment="1">
      <alignment horizontal="center" vertical="center"/>
    </xf>
    <xf numFmtId="2" fontId="13" fillId="5" borderId="10" xfId="0" applyNumberFormat="1" applyFont="1" applyFill="1" applyBorder="1" applyAlignment="1">
      <alignment horizontal="center" vertical="center"/>
    </xf>
    <xf numFmtId="2" fontId="14" fillId="5" borderId="16" xfId="0" applyNumberFormat="1" applyFont="1" applyFill="1" applyBorder="1" applyAlignment="1">
      <alignment horizontal="right" vertical="center"/>
    </xf>
    <xf numFmtId="2" fontId="12" fillId="0" borderId="11" xfId="0" applyNumberFormat="1" applyFont="1" applyBorder="1" applyAlignment="1">
      <alignment horizontal="center" vertical="center"/>
    </xf>
    <xf numFmtId="2" fontId="12" fillId="5" borderId="13" xfId="0" applyNumberFormat="1" applyFont="1" applyFill="1" applyBorder="1" applyAlignment="1">
      <alignment horizontal="right" vertical="center"/>
    </xf>
    <xf numFmtId="4" fontId="14" fillId="5" borderId="16" xfId="0" applyNumberFormat="1" applyFont="1" applyFill="1" applyBorder="1" applyAlignment="1">
      <alignment horizontal="right" vertical="center"/>
    </xf>
    <xf numFmtId="2" fontId="9" fillId="8" borderId="15" xfId="0" applyNumberFormat="1" applyFont="1" applyFill="1" applyBorder="1" applyAlignment="1">
      <alignment horizontal="center" vertical="center"/>
    </xf>
    <xf numFmtId="2" fontId="12" fillId="8" borderId="12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right" vertical="center"/>
    </xf>
    <xf numFmtId="2" fontId="9" fillId="8" borderId="15" xfId="0" applyNumberFormat="1" applyFont="1" applyFill="1" applyBorder="1" applyAlignment="1">
      <alignment horizontal="right" vertical="center"/>
    </xf>
    <xf numFmtId="2" fontId="12" fillId="8" borderId="12" xfId="0" applyNumberFormat="1" applyFont="1" applyFill="1" applyBorder="1" applyAlignment="1">
      <alignment horizontal="right" vertical="center"/>
    </xf>
    <xf numFmtId="2" fontId="9" fillId="8" borderId="12" xfId="0" applyNumberFormat="1" applyFont="1" applyFill="1" applyBorder="1" applyAlignment="1">
      <alignment horizontal="center" vertical="center"/>
    </xf>
    <xf numFmtId="2" fontId="9" fillId="10" borderId="12" xfId="0" applyNumberFormat="1" applyFont="1" applyFill="1" applyBorder="1" applyAlignment="1">
      <alignment horizontal="center" vertical="center"/>
    </xf>
    <xf numFmtId="2" fontId="9" fillId="10" borderId="15" xfId="0" applyNumberFormat="1" applyFont="1" applyFill="1" applyBorder="1" applyAlignment="1">
      <alignment horizontal="center" vertical="center"/>
    </xf>
    <xf numFmtId="2" fontId="9" fillId="8" borderId="15" xfId="0" applyNumberFormat="1" applyFont="1" applyFill="1" applyBorder="1" applyAlignment="1">
      <alignment horizontal="center" vertical="center" wrapText="1"/>
    </xf>
    <xf numFmtId="2" fontId="12" fillId="8" borderId="12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right" vertical="center"/>
    </xf>
    <xf numFmtId="2" fontId="11" fillId="0" borderId="12" xfId="0" applyNumberFormat="1" applyFont="1" applyBorder="1" applyAlignment="1">
      <alignment horizontal="center" vertical="center"/>
    </xf>
    <xf numFmtId="2" fontId="17" fillId="0" borderId="11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11" borderId="12" xfId="0" applyNumberFormat="1" applyFont="1" applyFill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0" fontId="0" fillId="0" borderId="13" xfId="0" applyBorder="1"/>
    <xf numFmtId="2" fontId="12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3</xdr:row>
      <xdr:rowOff>19050</xdr:rowOff>
    </xdr:from>
    <xdr:ext cx="10534650" cy="0"/>
    <xdr:cxnSp macro="">
      <xdr:nvCxnSpPr>
        <xdr:cNvPr id="2" name="Прямая соединительная линия 1">
          <a:extLst/>
        </xdr:cNvPr>
        <xdr:cNvCxnSpPr/>
      </xdr:nvCxnSpPr>
      <xdr:spPr>
        <a:xfrm>
          <a:off x="38100" y="590550"/>
          <a:ext cx="10534650" cy="0"/>
        </a:xfrm>
        <a:prstGeom prst="line">
          <a:avLst/>
        </a:prstGeom>
        <a:ln w="38100" cap="flat" cmpd="sng" algn="ctr">
          <a:solidFill>
            <a:schemeClr val="dk1"/>
          </a:solidFill>
          <a:prstDash val="soli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8"/>
  <sheetViews>
    <sheetView tabSelected="1" topLeftCell="A13" workbookViewId="0">
      <selection activeCell="E1" sqref="E1:I2"/>
    </sheetView>
  </sheetViews>
  <sheetFormatPr defaultColWidth="14.44140625" defaultRowHeight="15" customHeight="1"/>
  <cols>
    <col min="1" max="1" width="7" style="4" customWidth="1"/>
    <col min="2" max="2" width="72.33203125" style="4" customWidth="1"/>
    <col min="3" max="3" width="10.109375" style="4" customWidth="1"/>
    <col min="4" max="4" width="12.109375" style="4" customWidth="1"/>
    <col min="5" max="5" width="10.33203125" style="4" customWidth="1"/>
    <col min="6" max="6" width="14.5546875" style="4" customWidth="1"/>
    <col min="7" max="7" width="10.33203125" style="4" customWidth="1"/>
    <col min="8" max="8" width="14.109375" style="4" customWidth="1"/>
    <col min="9" max="9" width="12.6640625" style="4" customWidth="1"/>
    <col min="10" max="12" width="9.109375" style="4" customWidth="1"/>
    <col min="13" max="16384" width="14.44140625" style="4"/>
  </cols>
  <sheetData>
    <row r="1" spans="1:12" ht="15" customHeight="1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</row>
    <row r="2" spans="1:12" ht="15" customHeight="1">
      <c r="A2" s="1"/>
      <c r="B2" s="5"/>
      <c r="C2" s="5"/>
      <c r="D2" s="5"/>
      <c r="E2" s="5"/>
      <c r="F2" s="5"/>
      <c r="G2" s="5"/>
      <c r="H2" s="2"/>
      <c r="I2" s="2"/>
      <c r="J2" s="3"/>
      <c r="K2" s="3"/>
      <c r="L2" s="3"/>
    </row>
    <row r="3" spans="1:12" ht="15" customHeight="1">
      <c r="A3" s="1"/>
      <c r="B3" s="5"/>
      <c r="C3" s="5"/>
      <c r="D3" s="5"/>
      <c r="E3" s="5"/>
      <c r="F3" s="5"/>
      <c r="G3" s="5"/>
      <c r="H3" s="5"/>
      <c r="I3" s="6"/>
      <c r="J3" s="3"/>
      <c r="K3" s="3"/>
      <c r="L3" s="3"/>
    </row>
    <row r="4" spans="1:12" ht="15" customHeight="1">
      <c r="A4" s="1"/>
      <c r="B4" s="5"/>
      <c r="C4" s="5"/>
      <c r="D4" s="5"/>
      <c r="E4" s="5"/>
      <c r="F4" s="5"/>
      <c r="G4" s="5"/>
      <c r="H4" s="5"/>
      <c r="I4" s="6"/>
      <c r="J4" s="3"/>
      <c r="K4" s="3"/>
      <c r="L4" s="3"/>
    </row>
    <row r="5" spans="1:12" ht="30" customHeight="1" thickBot="1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3"/>
      <c r="K5" s="3"/>
      <c r="L5" s="3"/>
    </row>
    <row r="6" spans="1:12" ht="24" customHeight="1">
      <c r="A6" s="131" t="s">
        <v>1</v>
      </c>
      <c r="B6" s="133" t="s">
        <v>2</v>
      </c>
      <c r="C6" s="133" t="s">
        <v>3</v>
      </c>
      <c r="D6" s="133" t="s">
        <v>4</v>
      </c>
      <c r="E6" s="135" t="s">
        <v>5</v>
      </c>
      <c r="F6" s="136"/>
      <c r="G6" s="135" t="s">
        <v>6</v>
      </c>
      <c r="H6" s="137"/>
      <c r="I6" s="138" t="s">
        <v>7</v>
      </c>
      <c r="J6" s="3"/>
      <c r="K6" s="3"/>
      <c r="L6" s="3"/>
    </row>
    <row r="7" spans="1:12" ht="21.75" customHeight="1" thickBot="1">
      <c r="A7" s="132"/>
      <c r="B7" s="134"/>
      <c r="C7" s="134"/>
      <c r="D7" s="134"/>
      <c r="E7" s="7" t="s">
        <v>8</v>
      </c>
      <c r="F7" s="7" t="s">
        <v>9</v>
      </c>
      <c r="G7" s="7" t="s">
        <v>8</v>
      </c>
      <c r="H7" s="8" t="s">
        <v>9</v>
      </c>
      <c r="I7" s="139"/>
      <c r="J7" s="3"/>
      <c r="K7" s="3"/>
      <c r="L7" s="3"/>
    </row>
    <row r="8" spans="1:12" ht="15" customHeight="1" thickBot="1">
      <c r="A8" s="24"/>
      <c r="B8" s="147" t="s">
        <v>15</v>
      </c>
      <c r="C8" s="144"/>
      <c r="D8" s="144"/>
      <c r="E8" s="144"/>
      <c r="F8" s="144"/>
      <c r="G8" s="144"/>
      <c r="H8" s="144"/>
      <c r="I8" s="144"/>
      <c r="J8" s="9"/>
      <c r="K8" s="10"/>
      <c r="L8" s="11"/>
    </row>
    <row r="9" spans="1:12" ht="15" customHeight="1" thickBot="1">
      <c r="A9" s="148">
        <v>1</v>
      </c>
      <c r="B9" s="25" t="s">
        <v>16</v>
      </c>
      <c r="C9" s="26" t="s">
        <v>11</v>
      </c>
      <c r="D9" s="91">
        <v>1.89</v>
      </c>
      <c r="E9" s="91">
        <v>100</v>
      </c>
      <c r="F9" s="87">
        <f>E9*D9</f>
        <v>189</v>
      </c>
      <c r="G9" s="87"/>
      <c r="H9" s="92"/>
      <c r="I9" s="87">
        <f>F9</f>
        <v>189</v>
      </c>
      <c r="J9" s="17"/>
      <c r="K9" s="11"/>
      <c r="L9" s="11"/>
    </row>
    <row r="10" spans="1:12" ht="15" customHeight="1" thickBot="1">
      <c r="A10" s="149"/>
      <c r="B10" s="29" t="s">
        <v>17</v>
      </c>
      <c r="C10" s="30" t="s">
        <v>12</v>
      </c>
      <c r="D10" s="93">
        <v>19.8</v>
      </c>
      <c r="E10" s="93"/>
      <c r="F10" s="94"/>
      <c r="G10" s="94">
        <v>19.899999999999999</v>
      </c>
      <c r="H10" s="95">
        <v>394.02</v>
      </c>
      <c r="I10" s="96">
        <v>394.02</v>
      </c>
      <c r="J10" s="17"/>
      <c r="K10" s="11"/>
      <c r="L10" s="11"/>
    </row>
    <row r="11" spans="1:12" ht="15" customHeight="1" thickBot="1">
      <c r="A11" s="149"/>
      <c r="B11" s="29" t="s">
        <v>18</v>
      </c>
      <c r="C11" s="34" t="s">
        <v>19</v>
      </c>
      <c r="D11" s="93">
        <v>25</v>
      </c>
      <c r="E11" s="93"/>
      <c r="F11" s="94"/>
      <c r="G11" s="94">
        <v>4</v>
      </c>
      <c r="H11" s="95">
        <v>100</v>
      </c>
      <c r="I11" s="96">
        <v>100</v>
      </c>
      <c r="J11" s="17"/>
      <c r="K11" s="11"/>
      <c r="L11" s="11"/>
    </row>
    <row r="12" spans="1:12" ht="15" customHeight="1" thickBot="1">
      <c r="A12" s="150"/>
      <c r="B12" s="29" t="s">
        <v>20</v>
      </c>
      <c r="C12" s="34" t="s">
        <v>11</v>
      </c>
      <c r="D12" s="93">
        <v>0.2</v>
      </c>
      <c r="E12" s="93"/>
      <c r="F12" s="94"/>
      <c r="G12" s="94">
        <v>55</v>
      </c>
      <c r="H12" s="95">
        <v>11</v>
      </c>
      <c r="I12" s="96">
        <v>11</v>
      </c>
      <c r="J12" s="17"/>
      <c r="K12" s="11"/>
      <c r="L12" s="11"/>
    </row>
    <row r="13" spans="1:12" ht="15" customHeight="1" thickBot="1">
      <c r="A13" s="151">
        <v>2</v>
      </c>
      <c r="B13" s="42" t="s">
        <v>21</v>
      </c>
      <c r="C13" s="26" t="s">
        <v>22</v>
      </c>
      <c r="D13" s="91">
        <v>1.1000000000000001</v>
      </c>
      <c r="E13" s="91">
        <v>100</v>
      </c>
      <c r="F13" s="87">
        <f>E13*D13</f>
        <v>110.00000000000001</v>
      </c>
      <c r="G13" s="87"/>
      <c r="H13" s="92"/>
      <c r="I13" s="87">
        <v>110</v>
      </c>
      <c r="J13" s="17"/>
      <c r="K13" s="11"/>
      <c r="L13" s="11"/>
    </row>
    <row r="14" spans="1:12" ht="15" customHeight="1" thickBot="1">
      <c r="A14" s="152"/>
      <c r="B14" s="43" t="s">
        <v>23</v>
      </c>
      <c r="C14" s="34" t="s">
        <v>22</v>
      </c>
      <c r="D14" s="93">
        <v>2.2000000000000002</v>
      </c>
      <c r="E14" s="93"/>
      <c r="F14" s="94"/>
      <c r="G14" s="94">
        <v>95.6</v>
      </c>
      <c r="H14" s="95">
        <v>210.32</v>
      </c>
      <c r="I14" s="96">
        <v>210.32</v>
      </c>
      <c r="J14" s="17"/>
      <c r="K14" s="11"/>
      <c r="L14" s="11"/>
    </row>
    <row r="15" spans="1:12" ht="15" customHeight="1" thickBot="1">
      <c r="A15" s="76">
        <v>3</v>
      </c>
      <c r="B15" s="77" t="s">
        <v>25</v>
      </c>
      <c r="C15" s="16" t="s">
        <v>13</v>
      </c>
      <c r="D15" s="97">
        <v>1</v>
      </c>
      <c r="E15" s="97">
        <v>500</v>
      </c>
      <c r="F15" s="97">
        <v>500</v>
      </c>
      <c r="G15" s="98"/>
      <c r="H15" s="95"/>
      <c r="I15" s="96">
        <v>500</v>
      </c>
      <c r="J15" s="17"/>
      <c r="K15" s="11"/>
      <c r="L15" s="11"/>
    </row>
    <row r="16" spans="1:12" ht="15" customHeight="1" thickBot="1">
      <c r="A16" s="35"/>
      <c r="B16" s="36" t="s">
        <v>14</v>
      </c>
      <c r="C16" s="37"/>
      <c r="D16" s="37"/>
      <c r="E16" s="37"/>
      <c r="F16" s="88">
        <f>SUM(F9:F15)</f>
        <v>799</v>
      </c>
      <c r="G16" s="90"/>
      <c r="H16" s="89">
        <f>SUM(H9:H15)</f>
        <v>715.33999999999992</v>
      </c>
      <c r="I16" s="40">
        <v>1565.34</v>
      </c>
      <c r="J16" s="17"/>
      <c r="K16" s="11"/>
      <c r="L16" s="11"/>
    </row>
    <row r="17" spans="1:12" ht="15" customHeight="1" thickBot="1">
      <c r="A17" s="41"/>
      <c r="B17" s="147" t="s">
        <v>26</v>
      </c>
      <c r="C17" s="144"/>
      <c r="D17" s="144"/>
      <c r="E17" s="144"/>
      <c r="F17" s="144"/>
      <c r="G17" s="144"/>
      <c r="H17" s="144"/>
      <c r="I17" s="144"/>
      <c r="J17" s="17"/>
      <c r="K17" s="11"/>
      <c r="L17" s="11"/>
    </row>
    <row r="18" spans="1:12" ht="15" customHeight="1" thickBot="1">
      <c r="A18" s="151">
        <v>1</v>
      </c>
      <c r="B18" s="42" t="s">
        <v>27</v>
      </c>
      <c r="C18" s="26" t="s">
        <v>11</v>
      </c>
      <c r="D18" s="91">
        <v>130.4</v>
      </c>
      <c r="E18" s="87">
        <v>10</v>
      </c>
      <c r="F18" s="87">
        <f>E18*D18</f>
        <v>1304</v>
      </c>
      <c r="G18" s="87"/>
      <c r="H18" s="92"/>
      <c r="I18" s="87">
        <f>F18</f>
        <v>1304</v>
      </c>
      <c r="J18" s="9"/>
      <c r="K18" s="10"/>
      <c r="L18" s="11"/>
    </row>
    <row r="19" spans="1:12" ht="15" customHeight="1" thickBot="1">
      <c r="A19" s="153"/>
      <c r="B19" s="43" t="s">
        <v>28</v>
      </c>
      <c r="C19" s="34" t="s">
        <v>29</v>
      </c>
      <c r="D19" s="93">
        <v>20.079999999999998</v>
      </c>
      <c r="E19" s="94"/>
      <c r="F19" s="87"/>
      <c r="G19" s="94">
        <v>26.2</v>
      </c>
      <c r="H19" s="95">
        <v>526.14</v>
      </c>
      <c r="I19" s="33">
        <v>526.14</v>
      </c>
      <c r="J19" s="18"/>
      <c r="K19" s="19"/>
      <c r="L19" s="19"/>
    </row>
    <row r="20" spans="1:12" ht="15" customHeight="1" thickBot="1">
      <c r="A20" s="152"/>
      <c r="B20" s="43" t="s">
        <v>30</v>
      </c>
      <c r="C20" s="34" t="s">
        <v>29</v>
      </c>
      <c r="D20" s="93">
        <v>22.82</v>
      </c>
      <c r="E20" s="94"/>
      <c r="F20" s="87"/>
      <c r="G20" s="94">
        <v>55</v>
      </c>
      <c r="H20" s="95">
        <v>1255.0999999999999</v>
      </c>
      <c r="I20" s="12">
        <v>1255.0999999999999</v>
      </c>
      <c r="J20" s="17"/>
      <c r="K20" s="11"/>
      <c r="L20" s="11"/>
    </row>
    <row r="21" spans="1:12" ht="15" customHeight="1" thickBot="1">
      <c r="A21" s="151">
        <v>2</v>
      </c>
      <c r="B21" s="42" t="s">
        <v>31</v>
      </c>
      <c r="C21" s="26" t="s">
        <v>11</v>
      </c>
      <c r="D21" s="91">
        <v>130.4</v>
      </c>
      <c r="E21" s="87">
        <v>80</v>
      </c>
      <c r="F21" s="87">
        <f t="shared" ref="F21:F28" si="0">E21*D21</f>
        <v>10432</v>
      </c>
      <c r="G21" s="87"/>
      <c r="H21" s="92"/>
      <c r="I21" s="87">
        <f>F21</f>
        <v>10432</v>
      </c>
      <c r="J21" s="17"/>
      <c r="K21" s="11"/>
      <c r="L21" s="11"/>
    </row>
    <row r="22" spans="1:12" ht="15" customHeight="1" thickBot="1">
      <c r="A22" s="153"/>
      <c r="B22" s="43" t="s">
        <v>32</v>
      </c>
      <c r="C22" s="30" t="s">
        <v>12</v>
      </c>
      <c r="D22" s="93">
        <v>65.2</v>
      </c>
      <c r="E22" s="94"/>
      <c r="F22" s="87"/>
      <c r="G22" s="94">
        <v>22.5</v>
      </c>
      <c r="H22" s="95">
        <v>1467</v>
      </c>
      <c r="I22" s="12">
        <v>1467</v>
      </c>
      <c r="J22" s="17"/>
      <c r="K22" s="11"/>
      <c r="L22" s="11"/>
    </row>
    <row r="23" spans="1:12" ht="15" customHeight="1" thickBot="1">
      <c r="A23" s="153"/>
      <c r="B23" s="43" t="s">
        <v>33</v>
      </c>
      <c r="C23" s="34" t="s">
        <v>19</v>
      </c>
      <c r="D23" s="93">
        <v>2297.4</v>
      </c>
      <c r="E23" s="94"/>
      <c r="F23" s="87"/>
      <c r="G23" s="94">
        <v>4.5</v>
      </c>
      <c r="H23" s="95">
        <v>10338.299999999999</v>
      </c>
      <c r="I23" s="12">
        <v>10338.299999999999</v>
      </c>
      <c r="J23" s="17"/>
      <c r="K23" s="11"/>
      <c r="L23" s="11"/>
    </row>
    <row r="24" spans="1:12" ht="15" customHeight="1" thickBot="1">
      <c r="A24" s="153"/>
      <c r="B24" s="43" t="s">
        <v>34</v>
      </c>
      <c r="C24" s="34" t="s">
        <v>19</v>
      </c>
      <c r="D24" s="93">
        <v>617.4</v>
      </c>
      <c r="E24" s="94"/>
      <c r="F24" s="87"/>
      <c r="G24" s="94">
        <v>3.6</v>
      </c>
      <c r="H24" s="95">
        <v>2222.64</v>
      </c>
      <c r="I24" s="12">
        <v>2222.64</v>
      </c>
      <c r="J24" s="17"/>
      <c r="K24" s="11"/>
      <c r="L24" s="11"/>
    </row>
    <row r="25" spans="1:12" ht="15" customHeight="1" thickBot="1">
      <c r="A25" s="152"/>
      <c r="B25" s="43" t="s">
        <v>35</v>
      </c>
      <c r="C25" s="34" t="s">
        <v>11</v>
      </c>
      <c r="D25" s="93">
        <v>39.119999999999997</v>
      </c>
      <c r="E25" s="94"/>
      <c r="F25" s="87"/>
      <c r="G25" s="94">
        <v>19.5</v>
      </c>
      <c r="H25" s="95">
        <v>762.84</v>
      </c>
      <c r="I25" s="33">
        <v>762.84</v>
      </c>
      <c r="J25" s="17"/>
      <c r="K25" s="11"/>
      <c r="L25" s="11"/>
    </row>
    <row r="26" spans="1:12" ht="15" customHeight="1" thickBot="1">
      <c r="A26" s="140">
        <v>3</v>
      </c>
      <c r="B26" s="42" t="s">
        <v>36</v>
      </c>
      <c r="C26" s="44" t="s">
        <v>22</v>
      </c>
      <c r="D26" s="91">
        <v>25.2</v>
      </c>
      <c r="E26" s="87">
        <v>10</v>
      </c>
      <c r="F26" s="87">
        <f t="shared" si="0"/>
        <v>252</v>
      </c>
      <c r="G26" s="87"/>
      <c r="H26" s="92"/>
      <c r="I26" s="87">
        <f>F26</f>
        <v>252</v>
      </c>
      <c r="J26" s="9"/>
      <c r="K26" s="10"/>
      <c r="L26" s="11"/>
    </row>
    <row r="27" spans="1:12" ht="15" customHeight="1" thickBot="1">
      <c r="A27" s="142"/>
      <c r="B27" s="43" t="s">
        <v>28</v>
      </c>
      <c r="C27" s="34" t="s">
        <v>29</v>
      </c>
      <c r="D27" s="93">
        <v>1.01</v>
      </c>
      <c r="E27" s="94"/>
      <c r="F27" s="87"/>
      <c r="G27" s="94">
        <v>26.2</v>
      </c>
      <c r="H27" s="95">
        <v>26.41</v>
      </c>
      <c r="I27" s="33">
        <v>26.41</v>
      </c>
      <c r="J27" s="9">
        <v>500.1</v>
      </c>
      <c r="K27" s="10"/>
      <c r="L27" s="19"/>
    </row>
    <row r="28" spans="1:12" ht="15" customHeight="1" thickBot="1">
      <c r="A28" s="151">
        <v>4</v>
      </c>
      <c r="B28" s="42" t="s">
        <v>37</v>
      </c>
      <c r="C28" s="44" t="s">
        <v>22</v>
      </c>
      <c r="D28" s="91">
        <v>25.2</v>
      </c>
      <c r="E28" s="87">
        <v>70</v>
      </c>
      <c r="F28" s="87">
        <f t="shared" si="0"/>
        <v>1764</v>
      </c>
      <c r="G28" s="87"/>
      <c r="H28" s="92"/>
      <c r="I28" s="87">
        <f>F28</f>
        <v>1764</v>
      </c>
      <c r="J28" s="9"/>
      <c r="K28" s="10"/>
      <c r="L28" s="19"/>
    </row>
    <row r="29" spans="1:12" ht="15" customHeight="1" thickBot="1">
      <c r="A29" s="153"/>
      <c r="B29" s="43" t="s">
        <v>38</v>
      </c>
      <c r="C29" s="30" t="s">
        <v>12</v>
      </c>
      <c r="D29" s="93">
        <v>14</v>
      </c>
      <c r="E29" s="94"/>
      <c r="F29" s="87"/>
      <c r="G29" s="94">
        <v>48.3</v>
      </c>
      <c r="H29" s="95">
        <v>676.2</v>
      </c>
      <c r="I29" s="33">
        <v>676.2</v>
      </c>
      <c r="J29" s="9"/>
      <c r="K29" s="10"/>
      <c r="L29" s="19"/>
    </row>
    <row r="30" spans="1:12" ht="15" customHeight="1" thickBot="1">
      <c r="A30" s="153"/>
      <c r="B30" s="43" t="s">
        <v>39</v>
      </c>
      <c r="C30" s="30" t="s">
        <v>12</v>
      </c>
      <c r="D30" s="93">
        <v>4</v>
      </c>
      <c r="E30" s="94"/>
      <c r="F30" s="87"/>
      <c r="G30" s="94">
        <v>65</v>
      </c>
      <c r="H30" s="95">
        <v>260</v>
      </c>
      <c r="I30" s="33">
        <v>260</v>
      </c>
      <c r="J30" s="9"/>
      <c r="K30" s="10"/>
      <c r="L30" s="19"/>
    </row>
    <row r="31" spans="1:12" ht="15" customHeight="1" thickBot="1">
      <c r="A31" s="152"/>
      <c r="B31" s="43" t="s">
        <v>33</v>
      </c>
      <c r="C31" s="34" t="s">
        <v>19</v>
      </c>
      <c r="D31" s="93">
        <v>100.8</v>
      </c>
      <c r="E31" s="94"/>
      <c r="F31" s="87"/>
      <c r="G31" s="105">
        <v>4.5</v>
      </c>
      <c r="H31" s="95">
        <v>453.6</v>
      </c>
      <c r="I31" s="33">
        <v>453.6</v>
      </c>
      <c r="J31" s="9"/>
      <c r="K31" s="10"/>
      <c r="L31" s="19"/>
    </row>
    <row r="32" spans="1:12" ht="15" customHeight="1" thickBot="1">
      <c r="A32" s="35"/>
      <c r="B32" s="36" t="s">
        <v>14</v>
      </c>
      <c r="C32" s="37"/>
      <c r="D32" s="37"/>
      <c r="E32" s="37"/>
      <c r="F32" s="103">
        <f>F28+F26+F21+F18</f>
        <v>13752</v>
      </c>
      <c r="G32" s="90"/>
      <c r="H32" s="107">
        <v>17988.23</v>
      </c>
      <c r="I32" s="40">
        <f>SUM(I18:I31)</f>
        <v>31740.23</v>
      </c>
      <c r="J32" s="9">
        <v>64.489999999999995</v>
      </c>
      <c r="K32" s="10"/>
      <c r="L32" s="11"/>
    </row>
    <row r="33" spans="1:12" ht="15" customHeight="1" thickBot="1">
      <c r="A33" s="45"/>
      <c r="B33" s="143" t="s">
        <v>40</v>
      </c>
      <c r="C33" s="144"/>
      <c r="D33" s="144"/>
      <c r="E33" s="144"/>
      <c r="F33" s="144"/>
      <c r="G33" s="144"/>
      <c r="H33" s="144"/>
      <c r="I33" s="144"/>
      <c r="J33" s="17"/>
      <c r="K33" s="11"/>
      <c r="L33" s="11"/>
    </row>
    <row r="34" spans="1:12" ht="15" customHeight="1" thickBot="1">
      <c r="A34" s="145">
        <v>1</v>
      </c>
      <c r="B34" s="42" t="s">
        <v>41</v>
      </c>
      <c r="C34" s="26" t="s">
        <v>11</v>
      </c>
      <c r="D34" s="26">
        <v>5.9</v>
      </c>
      <c r="E34" s="91">
        <v>10</v>
      </c>
      <c r="F34" s="87">
        <v>590</v>
      </c>
      <c r="G34" s="87"/>
      <c r="H34" s="92"/>
      <c r="I34" s="87">
        <v>590</v>
      </c>
      <c r="J34" s="17"/>
      <c r="K34" s="11"/>
      <c r="L34" s="11"/>
    </row>
    <row r="35" spans="1:12" ht="15" customHeight="1" thickBot="1">
      <c r="A35" s="146"/>
      <c r="B35" s="43" t="s">
        <v>42</v>
      </c>
      <c r="C35" s="34" t="s">
        <v>11</v>
      </c>
      <c r="D35" s="30">
        <v>6.49</v>
      </c>
      <c r="E35" s="93"/>
      <c r="F35" s="94"/>
      <c r="G35" s="94">
        <v>14.8</v>
      </c>
      <c r="H35" s="95">
        <v>96.05</v>
      </c>
      <c r="I35" s="96">
        <v>96.05</v>
      </c>
      <c r="J35" s="17"/>
      <c r="K35" s="11"/>
      <c r="L35" s="11"/>
    </row>
    <row r="36" spans="1:12" ht="15" customHeight="1" thickBot="1">
      <c r="A36" s="140">
        <v>2</v>
      </c>
      <c r="B36" s="42" t="s">
        <v>43</v>
      </c>
      <c r="C36" s="26" t="s">
        <v>11</v>
      </c>
      <c r="D36" s="26">
        <v>5.9</v>
      </c>
      <c r="E36" s="91">
        <v>10</v>
      </c>
      <c r="F36" s="87">
        <v>295</v>
      </c>
      <c r="G36" s="87"/>
      <c r="H36" s="92"/>
      <c r="I36" s="87">
        <v>295</v>
      </c>
      <c r="J36" s="9"/>
      <c r="K36" s="10"/>
      <c r="L36" s="11"/>
    </row>
    <row r="37" spans="1:12" ht="15" customHeight="1" thickBot="1">
      <c r="A37" s="142"/>
      <c r="B37" s="43" t="s">
        <v>20</v>
      </c>
      <c r="C37" s="34" t="s">
        <v>11</v>
      </c>
      <c r="D37" s="30">
        <v>6.49</v>
      </c>
      <c r="E37" s="93"/>
      <c r="F37" s="94"/>
      <c r="G37" s="94">
        <v>52</v>
      </c>
      <c r="H37" s="95">
        <v>337.48</v>
      </c>
      <c r="I37" s="96">
        <v>337.48</v>
      </c>
      <c r="J37" s="9"/>
      <c r="K37" s="10"/>
      <c r="L37" s="11"/>
    </row>
    <row r="38" spans="1:12" ht="15" customHeight="1" thickBot="1">
      <c r="A38" s="140">
        <v>3</v>
      </c>
      <c r="B38" s="42" t="s">
        <v>44</v>
      </c>
      <c r="C38" s="44" t="s">
        <v>11</v>
      </c>
      <c r="D38" s="26">
        <v>5.9</v>
      </c>
      <c r="E38" s="91">
        <v>70</v>
      </c>
      <c r="F38" s="87">
        <v>708</v>
      </c>
      <c r="G38" s="87"/>
      <c r="H38" s="92"/>
      <c r="I38" s="87">
        <v>708</v>
      </c>
      <c r="J38" s="9"/>
      <c r="K38" s="10"/>
      <c r="L38" s="11"/>
    </row>
    <row r="39" spans="1:12" ht="15" customHeight="1" thickBot="1">
      <c r="A39" s="141"/>
      <c r="B39" s="43" t="s">
        <v>45</v>
      </c>
      <c r="C39" s="34" t="s">
        <v>46</v>
      </c>
      <c r="D39" s="30">
        <v>0.17</v>
      </c>
      <c r="E39" s="93"/>
      <c r="F39" s="94"/>
      <c r="G39" s="94">
        <v>3100</v>
      </c>
      <c r="H39" s="95">
        <v>512.12</v>
      </c>
      <c r="I39" s="96">
        <v>512.12</v>
      </c>
      <c r="J39" s="9"/>
      <c r="K39" s="10"/>
      <c r="L39" s="11"/>
    </row>
    <row r="40" spans="1:12" ht="15" customHeight="1" thickBot="1">
      <c r="A40" s="142"/>
      <c r="B40" s="43" t="s">
        <v>47</v>
      </c>
      <c r="C40" s="34" t="s">
        <v>46</v>
      </c>
      <c r="D40" s="30">
        <v>0.66</v>
      </c>
      <c r="E40" s="93"/>
      <c r="F40" s="94"/>
      <c r="G40" s="105">
        <v>480</v>
      </c>
      <c r="H40" s="95">
        <v>317.18</v>
      </c>
      <c r="I40" s="96">
        <v>317.18</v>
      </c>
      <c r="J40" s="9"/>
      <c r="K40" s="10"/>
      <c r="L40" s="11"/>
    </row>
    <row r="41" spans="1:12" ht="15" customHeight="1" thickBot="1">
      <c r="A41" s="46"/>
      <c r="B41" s="36" t="s">
        <v>14</v>
      </c>
      <c r="C41" s="37"/>
      <c r="D41" s="37"/>
      <c r="E41" s="99"/>
      <c r="F41" s="103">
        <v>1593</v>
      </c>
      <c r="G41" s="106"/>
      <c r="H41" s="104">
        <v>1262.8399999999999</v>
      </c>
      <c r="I41" s="102">
        <v>2855.84</v>
      </c>
      <c r="J41" s="9"/>
      <c r="K41" s="10"/>
      <c r="L41" s="11"/>
    </row>
    <row r="42" spans="1:12" ht="15" customHeight="1" thickBot="1">
      <c r="A42" s="47"/>
      <c r="B42" s="147" t="s">
        <v>48</v>
      </c>
      <c r="C42" s="144"/>
      <c r="D42" s="144"/>
      <c r="E42" s="144"/>
      <c r="F42" s="144"/>
      <c r="G42" s="144"/>
      <c r="H42" s="144"/>
      <c r="I42" s="144"/>
      <c r="J42" s="9"/>
      <c r="K42" s="10"/>
      <c r="L42" s="11"/>
    </row>
    <row r="43" spans="1:12" ht="15" customHeight="1" thickBot="1">
      <c r="A43" s="145">
        <v>1</v>
      </c>
      <c r="B43" s="42" t="s">
        <v>27</v>
      </c>
      <c r="C43" s="26" t="s">
        <v>11</v>
      </c>
      <c r="D43" s="26">
        <v>109.4</v>
      </c>
      <c r="E43" s="87">
        <v>10</v>
      </c>
      <c r="F43" s="87">
        <f>E43*D43</f>
        <v>1094</v>
      </c>
      <c r="G43" s="27"/>
      <c r="H43" s="28"/>
      <c r="I43" s="87">
        <f>F43</f>
        <v>1094</v>
      </c>
      <c r="J43" s="9"/>
      <c r="K43" s="10"/>
      <c r="L43" s="11"/>
    </row>
    <row r="44" spans="1:12" ht="15.75" customHeight="1" thickBot="1">
      <c r="A44" s="146"/>
      <c r="B44" s="43" t="s">
        <v>28</v>
      </c>
      <c r="C44" s="34" t="s">
        <v>29</v>
      </c>
      <c r="D44" s="30">
        <v>24.07</v>
      </c>
      <c r="E44" s="94"/>
      <c r="F44" s="87"/>
      <c r="G44" s="31">
        <v>26.2</v>
      </c>
      <c r="H44" s="32">
        <v>630.58000000000004</v>
      </c>
      <c r="I44" s="33">
        <v>630.58000000000004</v>
      </c>
      <c r="J44" s="20"/>
      <c r="K44" s="20"/>
      <c r="L44" s="20"/>
    </row>
    <row r="45" spans="1:12" ht="15.75" customHeight="1" thickBot="1">
      <c r="A45" s="140">
        <v>2</v>
      </c>
      <c r="B45" s="42" t="s">
        <v>49</v>
      </c>
      <c r="C45" s="26" t="s">
        <v>11</v>
      </c>
      <c r="D45" s="26">
        <v>109.4</v>
      </c>
      <c r="E45" s="87">
        <v>40</v>
      </c>
      <c r="F45" s="87">
        <f t="shared" ref="F45:F69" si="1">E45*D45</f>
        <v>4376</v>
      </c>
      <c r="G45" s="27"/>
      <c r="H45" s="28"/>
      <c r="I45" s="87">
        <f>F45</f>
        <v>4376</v>
      </c>
      <c r="J45" s="20"/>
      <c r="K45" s="20"/>
      <c r="L45" s="20"/>
    </row>
    <row r="46" spans="1:12" ht="15.75" customHeight="1" thickBot="1">
      <c r="A46" s="141"/>
      <c r="B46" s="43" t="s">
        <v>50</v>
      </c>
      <c r="C46" s="30" t="s">
        <v>12</v>
      </c>
      <c r="D46" s="30">
        <v>20</v>
      </c>
      <c r="E46" s="94"/>
      <c r="F46" s="87"/>
      <c r="G46" s="31">
        <v>28.7</v>
      </c>
      <c r="H46" s="32">
        <v>574</v>
      </c>
      <c r="I46" s="33">
        <v>574</v>
      </c>
      <c r="J46" s="20"/>
      <c r="K46" s="20"/>
      <c r="L46" s="20"/>
    </row>
    <row r="47" spans="1:12" ht="15.75" customHeight="1" thickBot="1">
      <c r="A47" s="142"/>
      <c r="B47" s="43" t="s">
        <v>51</v>
      </c>
      <c r="C47" s="34" t="s">
        <v>19</v>
      </c>
      <c r="D47" s="30">
        <v>240.68</v>
      </c>
      <c r="E47" s="94"/>
      <c r="F47" s="87"/>
      <c r="G47" s="31">
        <v>4.95</v>
      </c>
      <c r="H47" s="15">
        <v>1191.3699999999999</v>
      </c>
      <c r="I47" s="12">
        <v>1191.3699999999999</v>
      </c>
      <c r="J47" s="20"/>
      <c r="K47" s="20"/>
      <c r="L47" s="20"/>
    </row>
    <row r="48" spans="1:12" ht="15.75" customHeight="1" thickBot="1">
      <c r="A48" s="151">
        <v>3</v>
      </c>
      <c r="B48" s="42" t="s">
        <v>52</v>
      </c>
      <c r="C48" s="26" t="s">
        <v>11</v>
      </c>
      <c r="D48" s="26">
        <v>109.4</v>
      </c>
      <c r="E48" s="87">
        <v>10</v>
      </c>
      <c r="F48" s="87">
        <f t="shared" si="1"/>
        <v>1094</v>
      </c>
      <c r="G48" s="27"/>
      <c r="H48" s="28"/>
      <c r="I48" s="87">
        <f>F48</f>
        <v>1094</v>
      </c>
      <c r="J48" s="20"/>
      <c r="K48" s="20"/>
      <c r="L48" s="20"/>
    </row>
    <row r="49" spans="1:12" ht="15.75" customHeight="1" thickBot="1">
      <c r="A49" s="152"/>
      <c r="B49" s="43" t="s">
        <v>28</v>
      </c>
      <c r="C49" s="34" t="s">
        <v>29</v>
      </c>
      <c r="D49" s="30">
        <v>24.07</v>
      </c>
      <c r="E49" s="94"/>
      <c r="F49" s="87"/>
      <c r="G49" s="31">
        <v>26.2</v>
      </c>
      <c r="H49" s="32">
        <v>630.58000000000004</v>
      </c>
      <c r="I49" s="33">
        <v>630.58000000000004</v>
      </c>
      <c r="J49" s="20"/>
      <c r="K49" s="20"/>
      <c r="L49" s="20"/>
    </row>
    <row r="50" spans="1:12" ht="15.75" customHeight="1" thickBot="1">
      <c r="A50" s="140">
        <v>4</v>
      </c>
      <c r="B50" s="42" t="s">
        <v>53</v>
      </c>
      <c r="C50" s="26" t="s">
        <v>11</v>
      </c>
      <c r="D50" s="26">
        <v>109.4</v>
      </c>
      <c r="E50" s="87">
        <v>50</v>
      </c>
      <c r="F50" s="87">
        <f t="shared" si="1"/>
        <v>5470</v>
      </c>
      <c r="G50" s="27"/>
      <c r="H50" s="28"/>
      <c r="I50" s="87">
        <f>F50</f>
        <v>5470</v>
      </c>
      <c r="J50" s="20"/>
      <c r="K50" s="20"/>
      <c r="L50" s="20"/>
    </row>
    <row r="51" spans="1:12" ht="15.75" customHeight="1" thickBot="1">
      <c r="A51" s="141"/>
      <c r="B51" s="43" t="s">
        <v>54</v>
      </c>
      <c r="C51" s="34" t="s">
        <v>29</v>
      </c>
      <c r="D51" s="30">
        <v>36.43</v>
      </c>
      <c r="E51" s="94"/>
      <c r="F51" s="87"/>
      <c r="G51" s="31">
        <v>44.9</v>
      </c>
      <c r="H51" s="15">
        <v>1635.72</v>
      </c>
      <c r="I51" s="12">
        <v>1635.72</v>
      </c>
      <c r="J51" s="20"/>
      <c r="K51" s="20"/>
      <c r="L51" s="20"/>
    </row>
    <row r="52" spans="1:12" ht="15.75" customHeight="1" thickBot="1">
      <c r="A52" s="142"/>
      <c r="B52" s="43" t="s">
        <v>55</v>
      </c>
      <c r="C52" s="34" t="s">
        <v>11</v>
      </c>
      <c r="D52" s="30">
        <v>120.34</v>
      </c>
      <c r="E52" s="94"/>
      <c r="F52" s="87"/>
      <c r="G52" s="31">
        <v>7.9</v>
      </c>
      <c r="H52" s="32">
        <v>950.69</v>
      </c>
      <c r="I52" s="33">
        <v>950.69</v>
      </c>
      <c r="J52" s="20"/>
      <c r="K52" s="20"/>
      <c r="L52" s="20"/>
    </row>
    <row r="53" spans="1:12" ht="15.75" customHeight="1" thickBot="1">
      <c r="A53" s="151">
        <v>5</v>
      </c>
      <c r="B53" s="42" t="s">
        <v>56</v>
      </c>
      <c r="C53" s="26" t="s">
        <v>11</v>
      </c>
      <c r="D53" s="26">
        <v>109.4</v>
      </c>
      <c r="E53" s="87">
        <v>10</v>
      </c>
      <c r="F53" s="87">
        <f t="shared" si="1"/>
        <v>1094</v>
      </c>
      <c r="G53" s="27"/>
      <c r="H53" s="28"/>
      <c r="I53" s="87">
        <f>F53</f>
        <v>1094</v>
      </c>
      <c r="J53" s="20"/>
      <c r="K53" s="20"/>
      <c r="L53" s="20"/>
    </row>
    <row r="54" spans="1:12" ht="15.75" customHeight="1" thickBot="1">
      <c r="A54" s="152"/>
      <c r="B54" s="43" t="s">
        <v>28</v>
      </c>
      <c r="C54" s="34" t="s">
        <v>29</v>
      </c>
      <c r="D54" s="30">
        <v>24.07</v>
      </c>
      <c r="E54" s="94"/>
      <c r="F54" s="87"/>
      <c r="G54" s="31">
        <v>26.2</v>
      </c>
      <c r="H54" s="32">
        <v>630.58000000000004</v>
      </c>
      <c r="I54" s="33">
        <v>630.58000000000004</v>
      </c>
      <c r="J54" s="20"/>
      <c r="K54" s="20"/>
      <c r="L54" s="20"/>
    </row>
    <row r="55" spans="1:12" ht="15.75" customHeight="1" thickBot="1">
      <c r="A55" s="154">
        <v>6</v>
      </c>
      <c r="B55" s="48" t="s">
        <v>57</v>
      </c>
      <c r="C55" s="49" t="s">
        <v>11</v>
      </c>
      <c r="D55" s="50">
        <v>109.4</v>
      </c>
      <c r="E55" s="108">
        <v>70</v>
      </c>
      <c r="F55" s="87">
        <f t="shared" si="1"/>
        <v>7658</v>
      </c>
      <c r="G55" s="51"/>
      <c r="H55" s="52"/>
      <c r="I55" s="108">
        <f>F55</f>
        <v>7658</v>
      </c>
      <c r="J55" s="20"/>
      <c r="K55" s="20"/>
      <c r="L55" s="20"/>
    </row>
    <row r="56" spans="1:12" ht="15.75" customHeight="1" thickBot="1">
      <c r="A56" s="155"/>
      <c r="B56" s="53" t="s">
        <v>58</v>
      </c>
      <c r="C56" s="54" t="s">
        <v>19</v>
      </c>
      <c r="D56" s="55">
        <v>180.51</v>
      </c>
      <c r="E56" s="109"/>
      <c r="F56" s="87"/>
      <c r="G56" s="56">
        <v>5.6</v>
      </c>
      <c r="H56" s="57">
        <v>1010.86</v>
      </c>
      <c r="I56" s="58">
        <v>1010.86</v>
      </c>
      <c r="J56" s="20"/>
      <c r="K56" s="20"/>
      <c r="L56" s="20"/>
    </row>
    <row r="57" spans="1:12" ht="15.75" customHeight="1" thickBot="1">
      <c r="A57" s="156"/>
      <c r="B57" s="53" t="s">
        <v>59</v>
      </c>
      <c r="C57" s="54" t="s">
        <v>19</v>
      </c>
      <c r="D57" s="55">
        <v>90.26</v>
      </c>
      <c r="E57" s="109"/>
      <c r="F57" s="87"/>
      <c r="G57" s="56">
        <v>8.8000000000000007</v>
      </c>
      <c r="H57" s="78">
        <v>794.24</v>
      </c>
      <c r="I57" s="79">
        <v>794.24</v>
      </c>
      <c r="J57" s="20"/>
      <c r="K57" s="20"/>
      <c r="L57" s="20"/>
    </row>
    <row r="58" spans="1:12" ht="15.75" customHeight="1" thickBot="1">
      <c r="A58" s="151">
        <v>7</v>
      </c>
      <c r="B58" s="42" t="s">
        <v>36</v>
      </c>
      <c r="C58" s="26" t="s">
        <v>22</v>
      </c>
      <c r="D58" s="26">
        <v>25.2</v>
      </c>
      <c r="E58" s="87">
        <v>10</v>
      </c>
      <c r="F58" s="87">
        <f t="shared" si="1"/>
        <v>252</v>
      </c>
      <c r="G58" s="27"/>
      <c r="H58" s="28"/>
      <c r="I58" s="87">
        <f>F58</f>
        <v>252</v>
      </c>
      <c r="J58" s="20"/>
      <c r="K58" s="20"/>
      <c r="L58" s="20"/>
    </row>
    <row r="59" spans="1:12" ht="15.75" customHeight="1" thickBot="1">
      <c r="A59" s="152"/>
      <c r="B59" s="43" t="s">
        <v>28</v>
      </c>
      <c r="C59" s="34" t="s">
        <v>29</v>
      </c>
      <c r="D59" s="30">
        <v>5.54</v>
      </c>
      <c r="E59" s="94"/>
      <c r="F59" s="87"/>
      <c r="G59" s="31">
        <v>26.2</v>
      </c>
      <c r="H59" s="32">
        <v>145.25</v>
      </c>
      <c r="I59" s="33">
        <v>145.25</v>
      </c>
      <c r="J59" s="20"/>
      <c r="K59" s="20"/>
      <c r="L59" s="20"/>
    </row>
    <row r="60" spans="1:12" ht="15.75" customHeight="1" thickBot="1">
      <c r="A60" s="140">
        <v>8</v>
      </c>
      <c r="B60" s="42" t="s">
        <v>60</v>
      </c>
      <c r="C60" s="26" t="s">
        <v>22</v>
      </c>
      <c r="D60" s="26">
        <v>25.2</v>
      </c>
      <c r="E60" s="87">
        <v>40</v>
      </c>
      <c r="F60" s="87">
        <f t="shared" si="1"/>
        <v>1008</v>
      </c>
      <c r="G60" s="27"/>
      <c r="H60" s="28"/>
      <c r="I60" s="87">
        <f>F60</f>
        <v>1008</v>
      </c>
      <c r="J60" s="20"/>
      <c r="K60" s="20"/>
      <c r="L60" s="20"/>
    </row>
    <row r="61" spans="1:12" ht="15.75" customHeight="1" thickBot="1">
      <c r="A61" s="142"/>
      <c r="B61" s="43" t="s">
        <v>51</v>
      </c>
      <c r="C61" s="34" t="s">
        <v>19</v>
      </c>
      <c r="D61" s="30">
        <v>55.44</v>
      </c>
      <c r="E61" s="94"/>
      <c r="F61" s="87"/>
      <c r="G61" s="31">
        <v>4.95</v>
      </c>
      <c r="H61" s="32">
        <v>274.43</v>
      </c>
      <c r="I61" s="33">
        <v>274.43</v>
      </c>
      <c r="J61" s="20"/>
      <c r="K61" s="20"/>
      <c r="L61" s="20"/>
    </row>
    <row r="62" spans="1:12" ht="15.75" customHeight="1" thickBot="1">
      <c r="A62" s="151">
        <v>9</v>
      </c>
      <c r="B62" s="42" t="s">
        <v>61</v>
      </c>
      <c r="C62" s="26" t="s">
        <v>22</v>
      </c>
      <c r="D62" s="26">
        <v>25.2</v>
      </c>
      <c r="E62" s="87">
        <v>10</v>
      </c>
      <c r="F62" s="87">
        <f t="shared" si="1"/>
        <v>252</v>
      </c>
      <c r="G62" s="27"/>
      <c r="H62" s="28"/>
      <c r="I62" s="87">
        <f>F62</f>
        <v>252</v>
      </c>
      <c r="J62" s="20"/>
      <c r="K62" s="20"/>
      <c r="L62" s="20"/>
    </row>
    <row r="63" spans="1:12" ht="15.75" customHeight="1" thickBot="1">
      <c r="A63" s="152"/>
      <c r="B63" s="43" t="s">
        <v>28</v>
      </c>
      <c r="C63" s="34" t="s">
        <v>29</v>
      </c>
      <c r="D63" s="30">
        <v>5.54</v>
      </c>
      <c r="E63" s="94"/>
      <c r="F63" s="87"/>
      <c r="G63" s="31">
        <v>26.2</v>
      </c>
      <c r="H63" s="32">
        <v>145.25</v>
      </c>
      <c r="I63" s="33">
        <v>145.25</v>
      </c>
      <c r="J63" s="20"/>
      <c r="K63" s="20"/>
      <c r="L63" s="20"/>
    </row>
    <row r="64" spans="1:12" ht="15.75" customHeight="1" thickBot="1">
      <c r="A64" s="140">
        <v>10</v>
      </c>
      <c r="B64" s="42" t="s">
        <v>53</v>
      </c>
      <c r="C64" s="26" t="s">
        <v>22</v>
      </c>
      <c r="D64" s="26">
        <v>25.2</v>
      </c>
      <c r="E64" s="87">
        <v>50</v>
      </c>
      <c r="F64" s="87">
        <f t="shared" si="1"/>
        <v>1260</v>
      </c>
      <c r="G64" s="27"/>
      <c r="H64" s="28"/>
      <c r="I64" s="87">
        <f>F64</f>
        <v>1260</v>
      </c>
      <c r="J64" s="20"/>
      <c r="K64" s="20"/>
      <c r="L64" s="20"/>
    </row>
    <row r="65" spans="1:12" ht="15.75" customHeight="1" thickBot="1">
      <c r="A65" s="141"/>
      <c r="B65" s="43" t="s">
        <v>54</v>
      </c>
      <c r="C65" s="34" t="s">
        <v>29</v>
      </c>
      <c r="D65" s="30">
        <v>8.39</v>
      </c>
      <c r="E65" s="94"/>
      <c r="F65" s="87"/>
      <c r="G65" s="31">
        <v>44.9</v>
      </c>
      <c r="H65" s="32">
        <v>376.78</v>
      </c>
      <c r="I65" s="33">
        <v>376.78</v>
      </c>
      <c r="J65" s="20"/>
      <c r="K65" s="20"/>
      <c r="L65" s="20"/>
    </row>
    <row r="66" spans="1:12" ht="15.75" customHeight="1" thickBot="1">
      <c r="A66" s="142"/>
      <c r="B66" s="43" t="s">
        <v>55</v>
      </c>
      <c r="C66" s="34" t="s">
        <v>11</v>
      </c>
      <c r="D66" s="30">
        <v>5.54</v>
      </c>
      <c r="E66" s="94"/>
      <c r="F66" s="87"/>
      <c r="G66" s="31">
        <v>7.9</v>
      </c>
      <c r="H66" s="32">
        <v>43.8</v>
      </c>
      <c r="I66" s="33">
        <v>43.8</v>
      </c>
      <c r="J66" s="20"/>
      <c r="K66" s="20"/>
      <c r="L66" s="20"/>
    </row>
    <row r="67" spans="1:12" ht="15.75" customHeight="1" thickBot="1">
      <c r="A67" s="151">
        <v>11</v>
      </c>
      <c r="B67" s="42" t="s">
        <v>36</v>
      </c>
      <c r="C67" s="26" t="s">
        <v>22</v>
      </c>
      <c r="D67" s="26">
        <v>25.2</v>
      </c>
      <c r="E67" s="87">
        <v>10</v>
      </c>
      <c r="F67" s="87">
        <f t="shared" si="1"/>
        <v>252</v>
      </c>
      <c r="G67" s="27"/>
      <c r="H67" s="28"/>
      <c r="I67" s="87">
        <f>F67</f>
        <v>252</v>
      </c>
      <c r="J67" s="20"/>
      <c r="K67" s="20"/>
      <c r="L67" s="20"/>
    </row>
    <row r="68" spans="1:12" ht="15.75" customHeight="1" thickBot="1">
      <c r="A68" s="152"/>
      <c r="B68" s="43" t="s">
        <v>28</v>
      </c>
      <c r="C68" s="34" t="s">
        <v>29</v>
      </c>
      <c r="D68" s="30">
        <v>5.54</v>
      </c>
      <c r="E68" s="94"/>
      <c r="F68" s="87"/>
      <c r="G68" s="31">
        <v>26.2</v>
      </c>
      <c r="H68" s="32">
        <v>145.25</v>
      </c>
      <c r="I68" s="33">
        <v>145.25</v>
      </c>
      <c r="J68" s="20"/>
      <c r="K68" s="20"/>
      <c r="L68" s="20"/>
    </row>
    <row r="69" spans="1:12" ht="15.75" customHeight="1" thickBot="1">
      <c r="A69" s="140">
        <v>12</v>
      </c>
      <c r="B69" s="42" t="s">
        <v>62</v>
      </c>
      <c r="C69" s="44" t="s">
        <v>22</v>
      </c>
      <c r="D69" s="26">
        <v>25.2</v>
      </c>
      <c r="E69" s="87">
        <v>50</v>
      </c>
      <c r="F69" s="87">
        <f t="shared" si="1"/>
        <v>1260</v>
      </c>
      <c r="G69" s="27"/>
      <c r="H69" s="28"/>
      <c r="I69" s="87">
        <f>F69</f>
        <v>1260</v>
      </c>
      <c r="J69" s="20"/>
      <c r="K69" s="20"/>
      <c r="L69" s="20"/>
    </row>
    <row r="70" spans="1:12" ht="15.75" customHeight="1" thickBot="1">
      <c r="A70" s="141"/>
      <c r="B70" s="43" t="s">
        <v>58</v>
      </c>
      <c r="C70" s="34" t="s">
        <v>19</v>
      </c>
      <c r="D70" s="30">
        <v>41.58</v>
      </c>
      <c r="E70" s="94"/>
      <c r="F70" s="87"/>
      <c r="G70" s="31">
        <v>5.6</v>
      </c>
      <c r="H70" s="32">
        <v>232.85</v>
      </c>
      <c r="I70" s="33">
        <v>232.85</v>
      </c>
      <c r="J70" s="20"/>
      <c r="K70" s="20"/>
      <c r="L70" s="20"/>
    </row>
    <row r="71" spans="1:12" ht="15.75" customHeight="1" thickBot="1">
      <c r="A71" s="141"/>
      <c r="B71" s="43" t="s">
        <v>59</v>
      </c>
      <c r="C71" s="34" t="s">
        <v>19</v>
      </c>
      <c r="D71" s="30">
        <v>20.79</v>
      </c>
      <c r="E71" s="94"/>
      <c r="F71" s="87"/>
      <c r="G71" s="110">
        <v>8.8000000000000007</v>
      </c>
      <c r="H71" s="32">
        <v>182.95</v>
      </c>
      <c r="I71" s="33">
        <v>182.95</v>
      </c>
      <c r="J71" s="20"/>
      <c r="K71" s="20"/>
      <c r="L71" s="20"/>
    </row>
    <row r="72" spans="1:12" ht="15.75" customHeight="1" thickBot="1">
      <c r="A72" s="59"/>
      <c r="B72" s="36" t="s">
        <v>14</v>
      </c>
      <c r="C72" s="37"/>
      <c r="D72" s="37"/>
      <c r="E72" s="37"/>
      <c r="F72" s="103">
        <f>SUM(F43:F71)</f>
        <v>25070</v>
      </c>
      <c r="G72" s="90"/>
      <c r="H72" s="107">
        <v>9595.18</v>
      </c>
      <c r="I72" s="40">
        <f>SUM(I43:I71)</f>
        <v>34665.18</v>
      </c>
      <c r="J72" s="20"/>
      <c r="K72" s="20"/>
      <c r="L72" s="20"/>
    </row>
    <row r="73" spans="1:12" ht="15.75" customHeight="1" thickBot="1">
      <c r="A73" s="60"/>
      <c r="B73" s="147" t="s">
        <v>63</v>
      </c>
      <c r="C73" s="144"/>
      <c r="D73" s="144"/>
      <c r="E73" s="144"/>
      <c r="F73" s="144"/>
      <c r="G73" s="144"/>
      <c r="H73" s="144"/>
      <c r="I73" s="144"/>
      <c r="J73" s="20"/>
      <c r="K73" s="20"/>
      <c r="L73" s="20"/>
    </row>
    <row r="74" spans="1:12" ht="15.75" customHeight="1" thickBot="1">
      <c r="A74" s="145">
        <v>1</v>
      </c>
      <c r="B74" s="42" t="s">
        <v>64</v>
      </c>
      <c r="C74" s="26" t="s">
        <v>11</v>
      </c>
      <c r="D74" s="91">
        <v>33</v>
      </c>
      <c r="E74" s="87">
        <v>10</v>
      </c>
      <c r="F74" s="87">
        <f>E74*D74</f>
        <v>330</v>
      </c>
      <c r="G74" s="87"/>
      <c r="H74" s="92"/>
      <c r="I74" s="87">
        <f>F74</f>
        <v>330</v>
      </c>
      <c r="J74" s="20"/>
      <c r="K74" s="20"/>
      <c r="L74" s="20"/>
    </row>
    <row r="75" spans="1:12" ht="15.75" customHeight="1" thickBot="1">
      <c r="A75" s="146"/>
      <c r="B75" s="43" t="s">
        <v>28</v>
      </c>
      <c r="C75" s="34" t="s">
        <v>29</v>
      </c>
      <c r="D75" s="93">
        <v>7.26</v>
      </c>
      <c r="E75" s="94"/>
      <c r="F75" s="87"/>
      <c r="G75" s="94">
        <v>26.2</v>
      </c>
      <c r="H75" s="95">
        <v>190.21</v>
      </c>
      <c r="I75" s="96">
        <v>190.21</v>
      </c>
      <c r="J75" s="20"/>
      <c r="K75" s="20"/>
      <c r="L75" s="20"/>
    </row>
    <row r="76" spans="1:12" ht="15.75" customHeight="1" thickBot="1">
      <c r="A76" s="151">
        <v>2</v>
      </c>
      <c r="B76" s="42" t="s">
        <v>65</v>
      </c>
      <c r="C76" s="26" t="s">
        <v>11</v>
      </c>
      <c r="D76" s="91">
        <v>7.74</v>
      </c>
      <c r="E76" s="87">
        <v>40</v>
      </c>
      <c r="F76" s="87">
        <f t="shared" ref="F76:F79" si="2">E76*D76</f>
        <v>309.60000000000002</v>
      </c>
      <c r="G76" s="87"/>
      <c r="H76" s="92"/>
      <c r="I76" s="87">
        <f>F76</f>
        <v>309.60000000000002</v>
      </c>
      <c r="J76" s="20"/>
      <c r="K76" s="20"/>
      <c r="L76" s="20"/>
    </row>
    <row r="77" spans="1:12" ht="15.75" customHeight="1" thickBot="1">
      <c r="A77" s="152"/>
      <c r="B77" s="43" t="s">
        <v>66</v>
      </c>
      <c r="C77" s="34" t="s">
        <v>19</v>
      </c>
      <c r="D77" s="93">
        <v>61.92</v>
      </c>
      <c r="E77" s="94"/>
      <c r="F77" s="87"/>
      <c r="G77" s="94">
        <v>15.9</v>
      </c>
      <c r="H77" s="95">
        <v>984.53</v>
      </c>
      <c r="I77" s="96">
        <v>984.53</v>
      </c>
      <c r="J77" s="20"/>
      <c r="K77" s="20"/>
      <c r="L77" s="20"/>
    </row>
    <row r="78" spans="1:12" ht="15.75" customHeight="1" thickBot="1">
      <c r="A78" s="151">
        <v>3</v>
      </c>
      <c r="B78" s="42" t="s">
        <v>67</v>
      </c>
      <c r="C78" s="26" t="s">
        <v>11</v>
      </c>
      <c r="D78" s="91">
        <v>33</v>
      </c>
      <c r="E78" s="87">
        <v>250</v>
      </c>
      <c r="F78" s="87">
        <f t="shared" si="2"/>
        <v>8250</v>
      </c>
      <c r="G78" s="87"/>
      <c r="H78" s="92"/>
      <c r="I78" s="87">
        <f>F78</f>
        <v>8250</v>
      </c>
      <c r="J78" s="20"/>
      <c r="K78" s="20"/>
      <c r="L78" s="20"/>
    </row>
    <row r="79" spans="1:12" ht="15.75" customHeight="1" thickBot="1">
      <c r="A79" s="153"/>
      <c r="B79" s="42" t="s">
        <v>68</v>
      </c>
      <c r="C79" s="26" t="s">
        <v>22</v>
      </c>
      <c r="D79" s="91">
        <v>24</v>
      </c>
      <c r="E79" s="87">
        <v>50</v>
      </c>
      <c r="F79" s="87">
        <f t="shared" si="2"/>
        <v>1200</v>
      </c>
      <c r="G79" s="87"/>
      <c r="H79" s="92"/>
      <c r="I79" s="87">
        <f>F79</f>
        <v>1200</v>
      </c>
      <c r="J79" s="20"/>
      <c r="K79" s="20"/>
      <c r="L79" s="20"/>
    </row>
    <row r="80" spans="1:12" ht="15.75" customHeight="1" thickBot="1">
      <c r="A80" s="153"/>
      <c r="B80" s="43" t="s">
        <v>69</v>
      </c>
      <c r="C80" s="34" t="s">
        <v>11</v>
      </c>
      <c r="D80" s="93">
        <v>36.44</v>
      </c>
      <c r="E80" s="94"/>
      <c r="F80" s="87"/>
      <c r="G80" s="94"/>
      <c r="H80" s="95"/>
      <c r="I80" s="96"/>
      <c r="J80" s="20"/>
      <c r="K80" s="20"/>
      <c r="L80" s="20"/>
    </row>
    <row r="81" spans="1:12" ht="15.75" customHeight="1" thickBot="1">
      <c r="A81" s="153"/>
      <c r="B81" s="43" t="s">
        <v>70</v>
      </c>
      <c r="C81" s="34" t="s">
        <v>11</v>
      </c>
      <c r="D81" s="93">
        <v>4.6399999999999997</v>
      </c>
      <c r="E81" s="94"/>
      <c r="F81" s="87"/>
      <c r="G81" s="94"/>
      <c r="H81" s="95"/>
      <c r="I81" s="96"/>
      <c r="J81" s="20"/>
      <c r="K81" s="20"/>
      <c r="L81" s="20"/>
    </row>
    <row r="82" spans="1:12" ht="15.75" customHeight="1" thickBot="1">
      <c r="A82" s="153"/>
      <c r="B82" s="43" t="s">
        <v>71</v>
      </c>
      <c r="C82" s="34" t="s">
        <v>19</v>
      </c>
      <c r="D82" s="93">
        <v>198</v>
      </c>
      <c r="E82" s="94"/>
      <c r="F82" s="87"/>
      <c r="G82" s="94">
        <v>13.95</v>
      </c>
      <c r="H82" s="95">
        <v>2762.1</v>
      </c>
      <c r="I82" s="96">
        <v>2762.1</v>
      </c>
      <c r="J82" s="20"/>
      <c r="K82" s="20"/>
      <c r="L82" s="20"/>
    </row>
    <row r="83" spans="1:12" ht="15.75" customHeight="1" thickBot="1">
      <c r="A83" s="153"/>
      <c r="B83" s="43" t="s">
        <v>72</v>
      </c>
      <c r="C83" s="34" t="s">
        <v>19</v>
      </c>
      <c r="D83" s="93">
        <v>31.19</v>
      </c>
      <c r="E83" s="94"/>
      <c r="F83" s="87"/>
      <c r="G83" s="105">
        <v>85</v>
      </c>
      <c r="H83" s="95">
        <v>2650.73</v>
      </c>
      <c r="I83" s="96">
        <v>2650.73</v>
      </c>
      <c r="J83" s="20"/>
      <c r="K83" s="20"/>
      <c r="L83" s="20"/>
    </row>
    <row r="84" spans="1:12" ht="15.75" customHeight="1" thickBot="1">
      <c r="A84" s="59"/>
      <c r="B84" s="36" t="s">
        <v>14</v>
      </c>
      <c r="C84" s="37"/>
      <c r="D84" s="37"/>
      <c r="E84" s="37"/>
      <c r="F84" s="103">
        <f>SUM(F74:F79)</f>
        <v>10089.6</v>
      </c>
      <c r="G84" s="90"/>
      <c r="H84" s="107">
        <v>6587.57</v>
      </c>
      <c r="I84" s="40">
        <f>SUM(I74:I83)</f>
        <v>16677.170000000002</v>
      </c>
      <c r="J84" s="20"/>
      <c r="K84" s="20"/>
      <c r="L84" s="20"/>
    </row>
    <row r="85" spans="1:12" ht="15.75" customHeight="1" thickBot="1">
      <c r="A85" s="61"/>
      <c r="B85" s="147" t="s">
        <v>73</v>
      </c>
      <c r="C85" s="144"/>
      <c r="D85" s="144"/>
      <c r="E85" s="144"/>
      <c r="F85" s="144"/>
      <c r="G85" s="144"/>
      <c r="H85" s="144"/>
      <c r="I85" s="144"/>
      <c r="J85" s="20"/>
      <c r="K85" s="20"/>
      <c r="L85" s="20"/>
    </row>
    <row r="86" spans="1:12" ht="15.75" customHeight="1" thickBot="1">
      <c r="A86" s="157">
        <v>1</v>
      </c>
      <c r="B86" s="42" t="s">
        <v>64</v>
      </c>
      <c r="C86" s="26" t="s">
        <v>11</v>
      </c>
      <c r="D86" s="91">
        <v>12.3</v>
      </c>
      <c r="E86" s="87">
        <v>10</v>
      </c>
      <c r="F86" s="87">
        <f>D86*E86</f>
        <v>123</v>
      </c>
      <c r="G86" s="87"/>
      <c r="H86" s="92"/>
      <c r="I86" s="87">
        <f>F86</f>
        <v>123</v>
      </c>
      <c r="J86" s="20"/>
      <c r="K86" s="20"/>
      <c r="L86" s="20"/>
    </row>
    <row r="87" spans="1:12" ht="15.75" customHeight="1" thickBot="1">
      <c r="A87" s="158"/>
      <c r="B87" s="43" t="s">
        <v>28</v>
      </c>
      <c r="C87" s="34" t="s">
        <v>29</v>
      </c>
      <c r="D87" s="93">
        <v>2.71</v>
      </c>
      <c r="E87" s="94"/>
      <c r="F87" s="87"/>
      <c r="G87" s="94">
        <v>26.2</v>
      </c>
      <c r="H87" s="95">
        <v>70.900000000000006</v>
      </c>
      <c r="I87" s="96">
        <v>70.900000000000006</v>
      </c>
      <c r="J87" s="20"/>
      <c r="K87" s="20"/>
      <c r="L87" s="20"/>
    </row>
    <row r="88" spans="1:12" ht="15.75" customHeight="1" thickBot="1">
      <c r="A88" s="151">
        <v>2</v>
      </c>
      <c r="B88" s="42" t="s">
        <v>74</v>
      </c>
      <c r="C88" s="26" t="s">
        <v>11</v>
      </c>
      <c r="D88" s="91">
        <v>12.3</v>
      </c>
      <c r="E88" s="87">
        <v>60</v>
      </c>
      <c r="F88" s="87">
        <f t="shared" ref="F88:F93" si="3">D88*E88</f>
        <v>738</v>
      </c>
      <c r="G88" s="87"/>
      <c r="H88" s="92"/>
      <c r="I88" s="87">
        <f>F88</f>
        <v>738</v>
      </c>
      <c r="J88" s="20"/>
      <c r="K88" s="20"/>
      <c r="L88" s="20"/>
    </row>
    <row r="89" spans="1:12" ht="15.75" customHeight="1" thickBot="1">
      <c r="A89" s="152"/>
      <c r="B89" s="43" t="s">
        <v>75</v>
      </c>
      <c r="C89" s="34" t="s">
        <v>19</v>
      </c>
      <c r="D89" s="93">
        <v>44.28</v>
      </c>
      <c r="E89" s="94"/>
      <c r="F89" s="87"/>
      <c r="G89" s="94">
        <v>18.899999999999999</v>
      </c>
      <c r="H89" s="95">
        <v>836.89</v>
      </c>
      <c r="I89" s="96">
        <v>836.89</v>
      </c>
      <c r="J89" s="20"/>
      <c r="K89" s="20"/>
      <c r="L89" s="20"/>
    </row>
    <row r="90" spans="1:12" ht="15.75" customHeight="1" thickBot="1">
      <c r="A90" s="151">
        <v>3</v>
      </c>
      <c r="B90" s="42" t="s">
        <v>76</v>
      </c>
      <c r="C90" s="26" t="s">
        <v>11</v>
      </c>
      <c r="D90" s="91">
        <v>12.3</v>
      </c>
      <c r="E90" s="87">
        <v>5</v>
      </c>
      <c r="F90" s="87">
        <f t="shared" si="3"/>
        <v>61.5</v>
      </c>
      <c r="G90" s="87"/>
      <c r="H90" s="92"/>
      <c r="I90" s="87">
        <f>F90</f>
        <v>61.5</v>
      </c>
      <c r="J90" s="20"/>
      <c r="K90" s="20"/>
      <c r="L90" s="20"/>
    </row>
    <row r="91" spans="1:12" ht="15.75" customHeight="1" thickBot="1">
      <c r="A91" s="153"/>
      <c r="B91" s="43" t="s">
        <v>77</v>
      </c>
      <c r="C91" s="34" t="s">
        <v>11</v>
      </c>
      <c r="D91" s="93">
        <v>13.53</v>
      </c>
      <c r="E91" s="94"/>
      <c r="F91" s="87"/>
      <c r="G91" s="94">
        <v>41</v>
      </c>
      <c r="H91" s="95">
        <v>554.73</v>
      </c>
      <c r="I91" s="96">
        <v>554.73</v>
      </c>
      <c r="J91" s="20"/>
      <c r="K91" s="20"/>
      <c r="L91" s="20"/>
    </row>
    <row r="92" spans="1:12" ht="15.75" customHeight="1" thickBot="1">
      <c r="A92" s="152"/>
      <c r="B92" s="43" t="s">
        <v>78</v>
      </c>
      <c r="C92" s="34" t="s">
        <v>12</v>
      </c>
      <c r="D92" s="93">
        <v>2</v>
      </c>
      <c r="E92" s="94"/>
      <c r="F92" s="87"/>
      <c r="G92" s="94">
        <v>45</v>
      </c>
      <c r="H92" s="95">
        <v>90</v>
      </c>
      <c r="I92" s="96">
        <v>90</v>
      </c>
      <c r="J92" s="20"/>
      <c r="K92" s="20"/>
      <c r="L92" s="20"/>
    </row>
    <row r="93" spans="1:12" ht="15" customHeight="1" thickBot="1">
      <c r="A93" s="151">
        <v>4</v>
      </c>
      <c r="B93" s="42" t="s">
        <v>79</v>
      </c>
      <c r="C93" s="26" t="s">
        <v>11</v>
      </c>
      <c r="D93" s="91">
        <v>12.3</v>
      </c>
      <c r="E93" s="87">
        <v>40</v>
      </c>
      <c r="F93" s="87">
        <f t="shared" si="3"/>
        <v>492</v>
      </c>
      <c r="G93" s="87"/>
      <c r="H93" s="92"/>
      <c r="I93" s="87">
        <f>F93</f>
        <v>492</v>
      </c>
    </row>
    <row r="94" spans="1:12" ht="15" customHeight="1" thickBot="1">
      <c r="A94" s="153"/>
      <c r="B94" s="43" t="s">
        <v>80</v>
      </c>
      <c r="C94" s="34" t="s">
        <v>11</v>
      </c>
      <c r="D94" s="93">
        <v>20.57</v>
      </c>
      <c r="E94" s="93"/>
      <c r="F94" s="87"/>
      <c r="G94" s="105"/>
      <c r="H94" s="95"/>
      <c r="I94" s="96">
        <v>0</v>
      </c>
    </row>
    <row r="95" spans="1:12" ht="15" customHeight="1" thickBot="1">
      <c r="A95" s="59"/>
      <c r="B95" s="62" t="s">
        <v>14</v>
      </c>
      <c r="C95" s="37"/>
      <c r="D95" s="37"/>
      <c r="E95" s="37"/>
      <c r="F95" s="103">
        <f>SUM(F86:F93)</f>
        <v>1414.5</v>
      </c>
      <c r="G95" s="90"/>
      <c r="H95" s="107">
        <v>1552.52</v>
      </c>
      <c r="I95" s="40">
        <f>SUM(I86:I94)</f>
        <v>2967.02</v>
      </c>
    </row>
    <row r="96" spans="1:12" ht="15" customHeight="1" thickBot="1">
      <c r="A96" s="60"/>
      <c r="B96" s="147" t="s">
        <v>81</v>
      </c>
      <c r="C96" s="144"/>
      <c r="D96" s="144"/>
      <c r="E96" s="144"/>
      <c r="F96" s="144"/>
      <c r="G96" s="144"/>
      <c r="H96" s="144"/>
      <c r="I96" s="144"/>
    </row>
    <row r="97" spans="1:9" ht="15" customHeight="1" thickBot="1">
      <c r="A97" s="151">
        <v>1</v>
      </c>
      <c r="B97" s="42" t="s">
        <v>27</v>
      </c>
      <c r="C97" s="26" t="s">
        <v>11</v>
      </c>
      <c r="D97" s="91">
        <v>21</v>
      </c>
      <c r="E97" s="87">
        <v>10</v>
      </c>
      <c r="F97" s="87">
        <f>D97*E97</f>
        <v>210</v>
      </c>
      <c r="G97" s="87"/>
      <c r="H97" s="92"/>
      <c r="I97" s="87">
        <f>F97</f>
        <v>210</v>
      </c>
    </row>
    <row r="98" spans="1:9" ht="15" customHeight="1" thickBot="1">
      <c r="A98" s="152"/>
      <c r="B98" s="43" t="s">
        <v>28</v>
      </c>
      <c r="C98" s="34" t="s">
        <v>29</v>
      </c>
      <c r="D98" s="93">
        <v>4.62</v>
      </c>
      <c r="E98" s="94"/>
      <c r="F98" s="94"/>
      <c r="G98" s="94">
        <v>26.2</v>
      </c>
      <c r="H98" s="95">
        <v>121.04</v>
      </c>
      <c r="I98" s="96">
        <v>121.04</v>
      </c>
    </row>
    <row r="99" spans="1:9" ht="15" customHeight="1" thickBot="1">
      <c r="A99" s="151">
        <v>2</v>
      </c>
      <c r="B99" s="42" t="s">
        <v>82</v>
      </c>
      <c r="C99" s="26" t="s">
        <v>11</v>
      </c>
      <c r="D99" s="91">
        <v>21</v>
      </c>
      <c r="E99" s="87">
        <v>250</v>
      </c>
      <c r="F99" s="87">
        <f>E99*D99</f>
        <v>5250</v>
      </c>
      <c r="G99" s="87"/>
      <c r="H99" s="92"/>
      <c r="I99" s="87">
        <f>F99</f>
        <v>5250</v>
      </c>
    </row>
    <row r="100" spans="1:9" ht="15" customHeight="1" thickBot="1">
      <c r="A100" s="153"/>
      <c r="B100" s="42" t="s">
        <v>68</v>
      </c>
      <c r="C100" s="26" t="s">
        <v>22</v>
      </c>
      <c r="D100" s="91">
        <v>19.2</v>
      </c>
      <c r="E100" s="87">
        <v>50</v>
      </c>
      <c r="F100" s="87">
        <f t="shared" ref="F100:F101" si="4">E100*D100</f>
        <v>960</v>
      </c>
      <c r="G100" s="87"/>
      <c r="H100" s="92"/>
      <c r="I100" s="87">
        <f>F100</f>
        <v>960</v>
      </c>
    </row>
    <row r="101" spans="1:9" ht="15" customHeight="1" thickBot="1">
      <c r="A101" s="153"/>
      <c r="B101" s="42" t="s">
        <v>83</v>
      </c>
      <c r="C101" s="26" t="s">
        <v>12</v>
      </c>
      <c r="D101" s="91">
        <v>6</v>
      </c>
      <c r="E101" s="87">
        <v>50</v>
      </c>
      <c r="F101" s="87">
        <f t="shared" si="4"/>
        <v>300</v>
      </c>
      <c r="G101" s="87"/>
      <c r="H101" s="92"/>
      <c r="I101" s="87">
        <f>F101</f>
        <v>300</v>
      </c>
    </row>
    <row r="102" spans="1:9" ht="15" customHeight="1" thickBot="1">
      <c r="A102" s="153"/>
      <c r="B102" s="43" t="s">
        <v>84</v>
      </c>
      <c r="C102" s="34" t="s">
        <v>11</v>
      </c>
      <c r="D102" s="30">
        <v>22.05</v>
      </c>
      <c r="E102" s="30"/>
      <c r="F102" s="31"/>
      <c r="G102" s="31"/>
      <c r="H102" s="32"/>
      <c r="I102" s="33"/>
    </row>
    <row r="103" spans="1:9" ht="15" customHeight="1" thickBot="1">
      <c r="A103" s="153"/>
      <c r="B103" s="43" t="s">
        <v>85</v>
      </c>
      <c r="C103" s="34" t="s">
        <v>19</v>
      </c>
      <c r="D103" s="30">
        <v>132.30000000000001</v>
      </c>
      <c r="E103" s="30"/>
      <c r="F103" s="31"/>
      <c r="G103" s="31">
        <v>13.95</v>
      </c>
      <c r="H103" s="15">
        <v>1845.59</v>
      </c>
      <c r="I103" s="33"/>
    </row>
    <row r="104" spans="1:9" ht="15" customHeight="1" thickBot="1">
      <c r="A104" s="153"/>
      <c r="B104" s="43" t="s">
        <v>72</v>
      </c>
      <c r="C104" s="34" t="s">
        <v>19</v>
      </c>
      <c r="D104" s="30">
        <v>19.850000000000001</v>
      </c>
      <c r="E104" s="30"/>
      <c r="F104" s="31"/>
      <c r="G104" s="110">
        <v>85</v>
      </c>
      <c r="H104" s="15">
        <v>1686.83</v>
      </c>
      <c r="I104" s="33"/>
    </row>
    <row r="105" spans="1:9" ht="15" customHeight="1" thickBot="1">
      <c r="A105" s="63"/>
      <c r="B105" s="36" t="s">
        <v>14</v>
      </c>
      <c r="C105" s="37"/>
      <c r="D105" s="37"/>
      <c r="E105" s="37"/>
      <c r="F105" s="103">
        <f>SUM(F97:F101)</f>
        <v>6720</v>
      </c>
      <c r="G105" s="90"/>
      <c r="H105" s="107">
        <v>3653.45</v>
      </c>
      <c r="I105" s="40">
        <f>SUM(I97:I101)</f>
        <v>6841.04</v>
      </c>
    </row>
    <row r="106" spans="1:9" ht="15" customHeight="1" thickBot="1">
      <c r="A106" s="60"/>
      <c r="B106" s="147" t="s">
        <v>86</v>
      </c>
      <c r="C106" s="144"/>
      <c r="D106" s="144"/>
      <c r="E106" s="144"/>
      <c r="F106" s="144"/>
      <c r="G106" s="144"/>
      <c r="H106" s="144"/>
      <c r="I106" s="144"/>
    </row>
    <row r="107" spans="1:9" ht="15" customHeight="1" thickBot="1">
      <c r="A107" s="145">
        <v>1</v>
      </c>
      <c r="B107" s="42" t="s">
        <v>27</v>
      </c>
      <c r="C107" s="26" t="s">
        <v>11</v>
      </c>
      <c r="D107" s="91">
        <v>109.4</v>
      </c>
      <c r="E107" s="87">
        <v>10</v>
      </c>
      <c r="F107" s="87">
        <f>E107*D107</f>
        <v>1094</v>
      </c>
      <c r="G107" s="87"/>
      <c r="H107" s="92"/>
      <c r="I107" s="87">
        <f>F107</f>
        <v>1094</v>
      </c>
    </row>
    <row r="108" spans="1:9" ht="15" customHeight="1" thickBot="1">
      <c r="A108" s="146"/>
      <c r="B108" s="43" t="s">
        <v>87</v>
      </c>
      <c r="C108" s="34" t="s">
        <v>29</v>
      </c>
      <c r="D108" s="93">
        <v>18.05</v>
      </c>
      <c r="E108" s="94"/>
      <c r="F108" s="87"/>
      <c r="G108" s="94">
        <v>23</v>
      </c>
      <c r="H108" s="95">
        <v>415.17</v>
      </c>
      <c r="I108" s="96">
        <v>415.17</v>
      </c>
    </row>
    <row r="109" spans="1:9" ht="15" customHeight="1" thickBot="1">
      <c r="A109" s="140">
        <v>2</v>
      </c>
      <c r="B109" s="42" t="s">
        <v>88</v>
      </c>
      <c r="C109" s="26" t="s">
        <v>11</v>
      </c>
      <c r="D109" s="91">
        <v>109.4</v>
      </c>
      <c r="E109" s="87">
        <v>50</v>
      </c>
      <c r="F109" s="87">
        <f t="shared" ref="F109:F113" si="5">E109*D109</f>
        <v>5470</v>
      </c>
      <c r="G109" s="87"/>
      <c r="H109" s="92"/>
      <c r="I109" s="87">
        <f>F109</f>
        <v>5470</v>
      </c>
    </row>
    <row r="110" spans="1:9" ht="15" customHeight="1" thickBot="1">
      <c r="A110" s="142"/>
      <c r="B110" s="43" t="s">
        <v>89</v>
      </c>
      <c r="C110" s="30" t="s">
        <v>29</v>
      </c>
      <c r="D110" s="93">
        <v>47</v>
      </c>
      <c r="E110" s="94"/>
      <c r="F110" s="87"/>
      <c r="G110" s="94">
        <v>325</v>
      </c>
      <c r="H110" s="95">
        <v>15275</v>
      </c>
      <c r="I110" s="96">
        <v>15275</v>
      </c>
    </row>
    <row r="111" spans="1:9" ht="15" customHeight="1" thickBot="1">
      <c r="A111" s="151">
        <v>3</v>
      </c>
      <c r="B111" s="42" t="s">
        <v>90</v>
      </c>
      <c r="C111" s="44" t="s">
        <v>22</v>
      </c>
      <c r="D111" s="91">
        <v>25.2</v>
      </c>
      <c r="E111" s="87">
        <v>10</v>
      </c>
      <c r="F111" s="87">
        <f t="shared" si="5"/>
        <v>252</v>
      </c>
      <c r="G111" s="87"/>
      <c r="H111" s="92"/>
      <c r="I111" s="87">
        <f>F111</f>
        <v>252</v>
      </c>
    </row>
    <row r="112" spans="1:9" ht="15" customHeight="1" thickBot="1">
      <c r="A112" s="152"/>
      <c r="B112" s="43" t="s">
        <v>87</v>
      </c>
      <c r="C112" s="34" t="s">
        <v>29</v>
      </c>
      <c r="D112" s="93">
        <v>4.16</v>
      </c>
      <c r="E112" s="94"/>
      <c r="F112" s="87"/>
      <c r="G112" s="94">
        <v>23</v>
      </c>
      <c r="H112" s="95">
        <v>95.63</v>
      </c>
      <c r="I112" s="96">
        <v>95.63</v>
      </c>
    </row>
    <row r="113" spans="1:9" ht="15" customHeight="1" thickBot="1">
      <c r="A113" s="140">
        <v>4</v>
      </c>
      <c r="B113" s="42" t="s">
        <v>91</v>
      </c>
      <c r="C113" s="26" t="s">
        <v>22</v>
      </c>
      <c r="D113" s="91">
        <v>25.2</v>
      </c>
      <c r="E113" s="87">
        <v>50</v>
      </c>
      <c r="F113" s="87">
        <f t="shared" si="5"/>
        <v>1260</v>
      </c>
      <c r="G113" s="87"/>
      <c r="H113" s="92"/>
      <c r="I113" s="87">
        <f>F113</f>
        <v>1260</v>
      </c>
    </row>
    <row r="114" spans="1:9" ht="15" customHeight="1" thickBot="1">
      <c r="A114" s="142"/>
      <c r="B114" s="43" t="s">
        <v>89</v>
      </c>
      <c r="C114" s="30" t="s">
        <v>29</v>
      </c>
      <c r="D114" s="93">
        <v>1.19</v>
      </c>
      <c r="E114" s="94"/>
      <c r="F114" s="87"/>
      <c r="G114" s="94">
        <v>325</v>
      </c>
      <c r="H114" s="95">
        <v>386.75</v>
      </c>
      <c r="I114" s="96">
        <v>386.75</v>
      </c>
    </row>
    <row r="115" spans="1:9" ht="15" customHeight="1" thickBot="1">
      <c r="A115" s="80">
        <v>5</v>
      </c>
      <c r="B115" s="81" t="s">
        <v>24</v>
      </c>
      <c r="C115" s="82" t="s">
        <v>13</v>
      </c>
      <c r="D115" s="111">
        <v>1</v>
      </c>
      <c r="E115" s="111"/>
      <c r="F115" s="87"/>
      <c r="G115" s="96"/>
      <c r="H115" s="112"/>
      <c r="I115" s="96"/>
    </row>
    <row r="116" spans="1:9" ht="15" customHeight="1" thickBot="1">
      <c r="A116" s="83">
        <v>6</v>
      </c>
      <c r="B116" s="77" t="s">
        <v>25</v>
      </c>
      <c r="C116" s="16" t="s">
        <v>13</v>
      </c>
      <c r="D116" s="97">
        <v>1</v>
      </c>
      <c r="E116" s="97"/>
      <c r="F116" s="87"/>
      <c r="G116" s="98"/>
      <c r="H116" s="95"/>
      <c r="I116" s="96"/>
    </row>
    <row r="117" spans="1:9" ht="15" customHeight="1" thickBot="1">
      <c r="A117" s="46"/>
      <c r="B117" s="36" t="s">
        <v>14</v>
      </c>
      <c r="C117" s="37"/>
      <c r="D117" s="37"/>
      <c r="E117" s="37"/>
      <c r="F117" s="103">
        <f>SUM(F107:F113)</f>
        <v>8076</v>
      </c>
      <c r="G117" s="90"/>
      <c r="H117" s="107">
        <v>16172.56</v>
      </c>
      <c r="I117" s="40">
        <f>SUM(I107:I114)</f>
        <v>24248.55</v>
      </c>
    </row>
    <row r="118" spans="1:9" ht="15" customHeight="1" thickBot="1">
      <c r="A118" s="60"/>
      <c r="B118" s="147" t="s">
        <v>92</v>
      </c>
      <c r="C118" s="144"/>
      <c r="D118" s="144"/>
      <c r="E118" s="144"/>
      <c r="F118" s="144"/>
      <c r="G118" s="144"/>
      <c r="H118" s="144"/>
      <c r="I118" s="144"/>
    </row>
    <row r="119" spans="1:9" ht="15" customHeight="1" thickBot="1">
      <c r="A119" s="151">
        <v>1</v>
      </c>
      <c r="B119" s="42" t="s">
        <v>93</v>
      </c>
      <c r="C119" s="44" t="s">
        <v>22</v>
      </c>
      <c r="D119" s="91">
        <v>11.4</v>
      </c>
      <c r="E119" s="87">
        <v>30</v>
      </c>
      <c r="F119" s="87">
        <f>E119*D119</f>
        <v>342</v>
      </c>
      <c r="G119" s="87"/>
      <c r="H119" s="92"/>
      <c r="I119" s="87">
        <f>F119</f>
        <v>342</v>
      </c>
    </row>
    <row r="120" spans="1:9" ht="15" customHeight="1" thickBot="1">
      <c r="A120" s="153"/>
      <c r="B120" s="43" t="s">
        <v>94</v>
      </c>
      <c r="C120" s="34" t="s">
        <v>22</v>
      </c>
      <c r="D120" s="93">
        <v>13.68</v>
      </c>
      <c r="E120" s="94"/>
      <c r="F120" s="94"/>
      <c r="G120" s="94">
        <v>36</v>
      </c>
      <c r="H120" s="95">
        <v>492.48</v>
      </c>
      <c r="I120" s="96">
        <v>492.48</v>
      </c>
    </row>
    <row r="121" spans="1:9" ht="15" customHeight="1" thickBot="1">
      <c r="A121" s="153"/>
      <c r="B121" s="43" t="s">
        <v>95</v>
      </c>
      <c r="C121" s="34" t="s">
        <v>12</v>
      </c>
      <c r="D121" s="93">
        <v>6</v>
      </c>
      <c r="E121" s="94"/>
      <c r="F121" s="94"/>
      <c r="G121" s="94">
        <v>15</v>
      </c>
      <c r="H121" s="95">
        <v>90</v>
      </c>
      <c r="I121" s="96">
        <v>90</v>
      </c>
    </row>
    <row r="122" spans="1:9" ht="15" customHeight="1" thickBot="1">
      <c r="A122" s="153"/>
      <c r="B122" s="43" t="s">
        <v>96</v>
      </c>
      <c r="C122" s="34" t="s">
        <v>12</v>
      </c>
      <c r="D122" s="93">
        <v>6</v>
      </c>
      <c r="E122" s="94"/>
      <c r="F122" s="94"/>
      <c r="G122" s="94">
        <v>14</v>
      </c>
      <c r="H122" s="95">
        <v>84</v>
      </c>
      <c r="I122" s="96">
        <v>84</v>
      </c>
    </row>
    <row r="123" spans="1:9" ht="15" customHeight="1" thickBot="1">
      <c r="A123" s="153"/>
      <c r="B123" s="43" t="s">
        <v>97</v>
      </c>
      <c r="C123" s="34" t="s">
        <v>12</v>
      </c>
      <c r="D123" s="93">
        <v>4</v>
      </c>
      <c r="E123" s="94"/>
      <c r="F123" s="94"/>
      <c r="G123" s="94">
        <v>14</v>
      </c>
      <c r="H123" s="95">
        <v>56</v>
      </c>
      <c r="I123" s="96">
        <v>56</v>
      </c>
    </row>
    <row r="124" spans="1:9" ht="15" customHeight="1" thickBot="1">
      <c r="A124" s="153"/>
      <c r="B124" s="43" t="s">
        <v>98</v>
      </c>
      <c r="C124" s="34" t="s">
        <v>12</v>
      </c>
      <c r="D124" s="93">
        <v>50</v>
      </c>
      <c r="E124" s="94"/>
      <c r="F124" s="94"/>
      <c r="G124" s="94">
        <v>0.5</v>
      </c>
      <c r="H124" s="95">
        <v>25</v>
      </c>
      <c r="I124" s="96">
        <v>25</v>
      </c>
    </row>
    <row r="125" spans="1:9" ht="15" customHeight="1" thickBot="1">
      <c r="A125" s="152"/>
      <c r="B125" s="43" t="s">
        <v>99</v>
      </c>
      <c r="C125" s="34" t="s">
        <v>12</v>
      </c>
      <c r="D125" s="93">
        <v>4</v>
      </c>
      <c r="E125" s="94"/>
      <c r="F125" s="94"/>
      <c r="G125" s="94">
        <v>15</v>
      </c>
      <c r="H125" s="95">
        <v>60</v>
      </c>
      <c r="I125" s="96">
        <v>60</v>
      </c>
    </row>
    <row r="126" spans="1:9" ht="15" customHeight="1" thickBot="1">
      <c r="A126" s="154">
        <v>2</v>
      </c>
      <c r="B126" s="42" t="s">
        <v>100</v>
      </c>
      <c r="C126" s="44" t="s">
        <v>22</v>
      </c>
      <c r="D126" s="91">
        <v>31.4</v>
      </c>
      <c r="E126" s="87">
        <v>20</v>
      </c>
      <c r="F126" s="87">
        <f>E126*D126</f>
        <v>628</v>
      </c>
      <c r="G126" s="87"/>
      <c r="H126" s="92"/>
      <c r="I126" s="87">
        <f>F126</f>
        <v>628</v>
      </c>
    </row>
    <row r="127" spans="1:9" ht="15" customHeight="1" thickBot="1">
      <c r="A127" s="155"/>
      <c r="B127" s="43" t="s">
        <v>101</v>
      </c>
      <c r="C127" s="34" t="s">
        <v>22</v>
      </c>
      <c r="D127" s="93">
        <v>34.54</v>
      </c>
      <c r="E127" s="93"/>
      <c r="F127" s="94"/>
      <c r="G127" s="94">
        <v>69.7</v>
      </c>
      <c r="H127" s="95">
        <v>2407.44</v>
      </c>
      <c r="I127" s="96">
        <v>2407.44</v>
      </c>
    </row>
    <row r="128" spans="1:9" ht="15" customHeight="1" thickBot="1">
      <c r="A128" s="155"/>
      <c r="B128" s="43" t="s">
        <v>102</v>
      </c>
      <c r="C128" s="34" t="s">
        <v>12</v>
      </c>
      <c r="D128" s="93">
        <v>16</v>
      </c>
      <c r="E128" s="93"/>
      <c r="F128" s="94"/>
      <c r="G128" s="94">
        <v>13</v>
      </c>
      <c r="H128" s="95">
        <v>208</v>
      </c>
      <c r="I128" s="96">
        <v>208</v>
      </c>
    </row>
    <row r="129" spans="1:17" ht="15" customHeight="1" thickBot="1">
      <c r="A129" s="155"/>
      <c r="B129" s="43" t="s">
        <v>103</v>
      </c>
      <c r="C129" s="34" t="s">
        <v>12</v>
      </c>
      <c r="D129" s="93">
        <v>18</v>
      </c>
      <c r="E129" s="93"/>
      <c r="F129" s="94"/>
      <c r="G129" s="94">
        <v>12</v>
      </c>
      <c r="H129" s="95">
        <v>216</v>
      </c>
      <c r="I129" s="96">
        <v>216</v>
      </c>
    </row>
    <row r="130" spans="1:17" ht="15" customHeight="1" thickBot="1">
      <c r="A130" s="156"/>
      <c r="B130" s="43" t="s">
        <v>104</v>
      </c>
      <c r="C130" s="34" t="s">
        <v>12</v>
      </c>
      <c r="D130" s="93">
        <v>10</v>
      </c>
      <c r="E130" s="93"/>
      <c r="F130" s="94"/>
      <c r="G130" s="94">
        <v>72</v>
      </c>
      <c r="H130" s="95">
        <v>720</v>
      </c>
      <c r="I130" s="96">
        <v>720</v>
      </c>
    </row>
    <row r="131" spans="1:17" ht="15" customHeight="1" thickBot="1">
      <c r="A131" s="64"/>
      <c r="B131" s="62" t="s">
        <v>14</v>
      </c>
      <c r="C131" s="37"/>
      <c r="D131" s="37"/>
      <c r="E131" s="37"/>
      <c r="F131" s="99">
        <f>SUM(F119:F126)</f>
        <v>970</v>
      </c>
      <c r="G131" s="38"/>
      <c r="H131" s="39">
        <v>4358.92</v>
      </c>
      <c r="I131" s="40">
        <f>SUM(I119:I130)</f>
        <v>5328.92</v>
      </c>
    </row>
    <row r="132" spans="1:17" ht="15" customHeight="1" thickBot="1">
      <c r="A132" s="65"/>
      <c r="B132" s="66" t="s">
        <v>105</v>
      </c>
      <c r="C132" s="67"/>
      <c r="D132" s="67"/>
      <c r="E132" s="67"/>
      <c r="F132" s="67"/>
      <c r="G132" s="67"/>
      <c r="H132" s="67"/>
      <c r="I132" s="68">
        <f>I131+I117+I105+I95+I84+I72+I41+I32+I16</f>
        <v>126889.29</v>
      </c>
      <c r="J132" s="20"/>
      <c r="K132" s="20"/>
      <c r="L132" s="20"/>
      <c r="M132" s="20"/>
      <c r="N132" s="20"/>
      <c r="O132" s="20"/>
      <c r="P132" s="20"/>
      <c r="Q132" s="20"/>
    </row>
    <row r="133" spans="1:17" ht="15" customHeight="1" thickBot="1">
      <c r="A133" s="69"/>
      <c r="B133" s="21" t="s">
        <v>106</v>
      </c>
      <c r="C133" s="70"/>
      <c r="D133" s="33"/>
      <c r="E133" s="33"/>
      <c r="F133" s="33"/>
      <c r="G133" s="71"/>
      <c r="H133" s="71"/>
      <c r="I133" s="84">
        <f>I132*0.1</f>
        <v>12688.929</v>
      </c>
      <c r="J133" s="20"/>
      <c r="K133" s="20"/>
      <c r="L133" s="20"/>
      <c r="M133" s="20"/>
      <c r="N133" s="20"/>
      <c r="O133" s="20"/>
      <c r="P133" s="20"/>
      <c r="Q133" s="20"/>
    </row>
    <row r="134" spans="1:17" ht="15" customHeight="1" thickBot="1">
      <c r="A134" s="72"/>
      <c r="B134" s="73" t="s">
        <v>107</v>
      </c>
      <c r="C134" s="74"/>
      <c r="D134" s="74"/>
      <c r="E134" s="74"/>
      <c r="F134" s="74"/>
      <c r="G134" s="74"/>
      <c r="H134" s="74"/>
      <c r="I134" s="75">
        <f>I133+I132</f>
        <v>139578.21899999998</v>
      </c>
      <c r="J134" s="20"/>
      <c r="K134" s="20"/>
      <c r="L134" s="20"/>
      <c r="M134" s="20"/>
      <c r="N134" s="20"/>
      <c r="O134" s="20"/>
      <c r="P134" s="20"/>
      <c r="Q134" s="20"/>
    </row>
    <row r="135" spans="1:17" ht="15" customHeight="1">
      <c r="A135" s="20"/>
      <c r="B135" s="20"/>
      <c r="C135" s="20"/>
      <c r="D135" s="20"/>
      <c r="E135" s="20"/>
      <c r="F135" s="20"/>
      <c r="G135" s="20"/>
      <c r="H135" s="20"/>
      <c r="J135" s="20"/>
      <c r="K135" s="20"/>
      <c r="L135" s="20"/>
      <c r="M135" s="20"/>
      <c r="N135" s="20"/>
      <c r="O135" s="20"/>
      <c r="P135" s="20"/>
      <c r="Q135" s="20"/>
    </row>
    <row r="136" spans="1:17" ht="15" customHeight="1">
      <c r="A136" s="20"/>
      <c r="B136" s="20"/>
      <c r="C136" s="20"/>
      <c r="D136" s="20"/>
      <c r="E136" s="20"/>
      <c r="F136" s="20"/>
      <c r="G136" s="20"/>
      <c r="H136" s="20"/>
      <c r="J136" s="20"/>
      <c r="K136" s="20"/>
      <c r="L136" s="20"/>
      <c r="M136" s="20"/>
      <c r="N136" s="20"/>
      <c r="O136" s="20"/>
      <c r="P136" s="20"/>
      <c r="Q136" s="20"/>
    </row>
    <row r="137" spans="1:17" ht="15" customHeight="1">
      <c r="A137" s="20"/>
      <c r="B137" s="20"/>
      <c r="C137" s="20"/>
      <c r="D137" s="20"/>
      <c r="E137" s="20"/>
      <c r="F137" s="20"/>
      <c r="G137" s="20"/>
      <c r="H137" s="20"/>
      <c r="J137" s="20"/>
      <c r="K137" s="20"/>
      <c r="L137" s="20"/>
      <c r="M137" s="20"/>
      <c r="N137" s="20"/>
      <c r="O137" s="20"/>
      <c r="P137" s="20"/>
      <c r="Q137" s="20"/>
    </row>
    <row r="138" spans="1:17" ht="15" customHeight="1">
      <c r="A138" s="20"/>
      <c r="B138" s="20"/>
      <c r="C138" s="20"/>
      <c r="D138" s="20"/>
      <c r="E138" s="20"/>
      <c r="F138" s="20"/>
      <c r="G138" s="20"/>
      <c r="H138" s="20"/>
    </row>
    <row r="139" spans="1:17" ht="15" customHeight="1">
      <c r="A139" s="20"/>
      <c r="B139" s="20"/>
      <c r="C139" s="20"/>
      <c r="D139" s="20"/>
      <c r="E139" s="20"/>
      <c r="F139" s="20"/>
      <c r="G139" s="20"/>
      <c r="H139" s="20"/>
    </row>
    <row r="140" spans="1:17" ht="15" customHeight="1">
      <c r="A140" s="20"/>
      <c r="B140" s="20"/>
      <c r="C140" s="20"/>
      <c r="D140" s="20"/>
      <c r="E140" s="20"/>
      <c r="F140" s="20"/>
      <c r="G140" s="20"/>
      <c r="H140" s="20"/>
    </row>
    <row r="141" spans="1:17" ht="15" customHeight="1">
      <c r="A141" s="20"/>
      <c r="B141" s="20"/>
      <c r="C141" s="20"/>
      <c r="D141" s="20"/>
      <c r="E141" s="20"/>
      <c r="F141" s="20"/>
      <c r="G141" s="20"/>
      <c r="H141" s="20"/>
    </row>
    <row r="142" spans="1:17" ht="15" customHeight="1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17" ht="15" customHeight="1">
      <c r="A143" s="23"/>
      <c r="B143" s="20"/>
      <c r="C143" s="20"/>
      <c r="D143" s="20"/>
      <c r="E143" s="20"/>
      <c r="F143" s="20"/>
      <c r="G143" s="20"/>
      <c r="H143" s="20"/>
      <c r="I143" s="20"/>
    </row>
    <row r="144" spans="1:17" ht="15" customHeight="1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5" customHeight="1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ht="15" customHeight="1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5" customHeight="1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ht="15" customHeight="1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5" customHeight="1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ht="15" customHeight="1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5" customHeight="1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ht="15" customHeight="1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5" customHeight="1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ht="15" customHeight="1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5" customHeight="1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5" customHeight="1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5" customHeight="1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ht="15" customHeight="1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5" customHeight="1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ht="15" customHeight="1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5" customHeight="1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ht="15" customHeight="1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5" customHeight="1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ht="15" customHeight="1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5" customHeight="1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ht="15" customHeight="1">
      <c r="A166" s="20"/>
    </row>
    <row r="167" spans="1:9" ht="15" customHeight="1">
      <c r="A167" s="20"/>
    </row>
    <row r="168" spans="1:9" ht="15" customHeight="1">
      <c r="A168" s="20"/>
    </row>
    <row r="169" spans="1:9" ht="15" customHeight="1">
      <c r="A169" s="20"/>
    </row>
    <row r="170" spans="1:9" ht="15" customHeight="1">
      <c r="A170" s="20"/>
    </row>
    <row r="171" spans="1:9" ht="15" customHeight="1">
      <c r="A171" s="20"/>
    </row>
    <row r="172" spans="1:9" ht="15" customHeight="1">
      <c r="A172" s="20"/>
    </row>
    <row r="173" spans="1:9" ht="15" customHeight="1">
      <c r="A173" s="20"/>
    </row>
    <row r="174" spans="1:9" ht="15" customHeight="1">
      <c r="A174" s="20"/>
    </row>
    <row r="175" spans="1:9" ht="15" customHeight="1">
      <c r="A175" s="20"/>
    </row>
    <row r="176" spans="1:9" ht="15" customHeight="1">
      <c r="A176" s="20"/>
    </row>
    <row r="177" spans="1:1" ht="15" customHeight="1">
      <c r="A177" s="20"/>
    </row>
    <row r="178" spans="1:1" ht="15" customHeight="1">
      <c r="A178" s="20"/>
    </row>
    <row r="179" spans="1:1" ht="15" customHeight="1">
      <c r="A179" s="20"/>
    </row>
    <row r="180" spans="1:1" ht="15" customHeight="1">
      <c r="A180" s="20"/>
    </row>
    <row r="181" spans="1:1" ht="15" customHeight="1">
      <c r="A181" s="20"/>
    </row>
    <row r="182" spans="1:1" ht="15" customHeight="1">
      <c r="A182" s="20"/>
    </row>
    <row r="183" spans="1:1" ht="15" customHeight="1">
      <c r="A183" s="20"/>
    </row>
    <row r="184" spans="1:1" ht="15" customHeight="1">
      <c r="A184" s="20"/>
    </row>
    <row r="185" spans="1:1" ht="15" customHeight="1">
      <c r="A185" s="20"/>
    </row>
    <row r="186" spans="1:1" ht="15" customHeight="1">
      <c r="A186" s="20"/>
    </row>
    <row r="187" spans="1:1" ht="15" customHeight="1">
      <c r="A187" s="20"/>
    </row>
    <row r="188" spans="1:1" ht="15" customHeight="1">
      <c r="A188" s="20"/>
    </row>
  </sheetData>
  <mergeCells count="53">
    <mergeCell ref="A111:A112"/>
    <mergeCell ref="A113:A114"/>
    <mergeCell ref="B118:I118"/>
    <mergeCell ref="A119:A125"/>
    <mergeCell ref="A126:A130"/>
    <mergeCell ref="A109:A110"/>
    <mergeCell ref="A78:A83"/>
    <mergeCell ref="B85:I85"/>
    <mergeCell ref="A86:A87"/>
    <mergeCell ref="A88:A89"/>
    <mergeCell ref="A90:A92"/>
    <mergeCell ref="A93:A94"/>
    <mergeCell ref="B96:I96"/>
    <mergeCell ref="A97:A98"/>
    <mergeCell ref="A99:A104"/>
    <mergeCell ref="B106:I106"/>
    <mergeCell ref="A107:A108"/>
    <mergeCell ref="B42:I42"/>
    <mergeCell ref="A43:A44"/>
    <mergeCell ref="A45:A47"/>
    <mergeCell ref="A76:A77"/>
    <mergeCell ref="A50:A52"/>
    <mergeCell ref="A53:A54"/>
    <mergeCell ref="A55:A57"/>
    <mergeCell ref="A58:A59"/>
    <mergeCell ref="A60:A61"/>
    <mergeCell ref="A62:A63"/>
    <mergeCell ref="A64:A66"/>
    <mergeCell ref="A67:A68"/>
    <mergeCell ref="A69:A71"/>
    <mergeCell ref="B73:I73"/>
    <mergeCell ref="A74:A75"/>
    <mergeCell ref="A48:A49"/>
    <mergeCell ref="A38:A40"/>
    <mergeCell ref="B33:I33"/>
    <mergeCell ref="A34:A35"/>
    <mergeCell ref="B8:I8"/>
    <mergeCell ref="A9:A12"/>
    <mergeCell ref="A13:A14"/>
    <mergeCell ref="B17:I17"/>
    <mergeCell ref="A18:A20"/>
    <mergeCell ref="A21:A25"/>
    <mergeCell ref="A26:A27"/>
    <mergeCell ref="A28:A31"/>
    <mergeCell ref="A36:A37"/>
    <mergeCell ref="A5:I5"/>
    <mergeCell ref="A6:A7"/>
    <mergeCell ref="B6:B7"/>
    <mergeCell ref="C6:C7"/>
    <mergeCell ref="D6:D7"/>
    <mergeCell ref="E6:F6"/>
    <mergeCell ref="G6:H6"/>
    <mergeCell ref="I6:I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opLeftCell="A7" workbookViewId="0">
      <selection activeCell="E22" sqref="E22"/>
    </sheetView>
  </sheetViews>
  <sheetFormatPr defaultRowHeight="14.4"/>
  <cols>
    <col min="2" max="2" width="57.5546875" customWidth="1"/>
    <col min="6" max="6" width="14.33203125" customWidth="1"/>
    <col min="7" max="7" width="10" customWidth="1"/>
    <col min="8" max="8" width="13.6640625" customWidth="1"/>
    <col min="9" max="9" width="12.5546875" bestFit="1" customWidth="1"/>
  </cols>
  <sheetData>
    <row r="1" spans="1:11" ht="15.6" customHeight="1" thickBot="1">
      <c r="A1" s="130" t="s">
        <v>108</v>
      </c>
      <c r="B1" s="130"/>
      <c r="C1" s="130"/>
      <c r="D1" s="130"/>
      <c r="E1" s="130"/>
      <c r="F1" s="130"/>
      <c r="G1" s="130"/>
      <c r="H1" s="130"/>
      <c r="I1" s="130"/>
      <c r="J1" s="3"/>
      <c r="K1" s="3"/>
    </row>
    <row r="2" spans="1:11">
      <c r="A2" s="131" t="s">
        <v>1</v>
      </c>
      <c r="B2" s="133" t="s">
        <v>2</v>
      </c>
      <c r="C2" s="133" t="s">
        <v>3</v>
      </c>
      <c r="D2" s="133" t="s">
        <v>4</v>
      </c>
      <c r="E2" s="135" t="s">
        <v>5</v>
      </c>
      <c r="F2" s="136"/>
      <c r="G2" s="135" t="s">
        <v>6</v>
      </c>
      <c r="H2" s="137"/>
      <c r="I2" s="138" t="s">
        <v>7</v>
      </c>
      <c r="J2" s="3"/>
      <c r="K2" s="3"/>
    </row>
    <row r="3" spans="1:11" ht="15" thickBot="1">
      <c r="A3" s="132"/>
      <c r="B3" s="134"/>
      <c r="C3" s="134"/>
      <c r="D3" s="134"/>
      <c r="E3" s="7" t="s">
        <v>8</v>
      </c>
      <c r="F3" s="7" t="s">
        <v>9</v>
      </c>
      <c r="G3" s="7" t="s">
        <v>8</v>
      </c>
      <c r="H3" s="8" t="s">
        <v>9</v>
      </c>
      <c r="I3" s="139"/>
      <c r="J3" s="3"/>
      <c r="K3" s="3"/>
    </row>
    <row r="4" spans="1:11" ht="15" thickBot="1">
      <c r="A4" s="24"/>
      <c r="B4" s="147" t="s">
        <v>109</v>
      </c>
      <c r="C4" s="144"/>
      <c r="D4" s="144"/>
      <c r="E4" s="144"/>
      <c r="F4" s="144"/>
      <c r="G4" s="144"/>
      <c r="H4" s="144"/>
      <c r="I4" s="144"/>
      <c r="J4" s="9"/>
      <c r="K4" s="10"/>
    </row>
    <row r="5" spans="1:11" ht="15" thickBot="1">
      <c r="A5" s="148">
        <v>1</v>
      </c>
      <c r="B5" s="25" t="s">
        <v>110</v>
      </c>
      <c r="C5" s="26" t="s">
        <v>11</v>
      </c>
      <c r="D5" s="91">
        <v>5.21</v>
      </c>
      <c r="E5" s="91">
        <v>100</v>
      </c>
      <c r="F5" s="87">
        <f>E5*D5</f>
        <v>521</v>
      </c>
      <c r="G5" s="87"/>
      <c r="H5" s="92"/>
      <c r="I5" s="87">
        <f>F5</f>
        <v>521</v>
      </c>
      <c r="J5" s="17"/>
      <c r="K5" s="11"/>
    </row>
    <row r="6" spans="1:11" ht="15" thickBot="1">
      <c r="A6" s="149"/>
      <c r="B6" s="29" t="s">
        <v>17</v>
      </c>
      <c r="C6" s="30" t="s">
        <v>12</v>
      </c>
      <c r="D6" s="93">
        <v>46.2</v>
      </c>
      <c r="E6" s="93"/>
      <c r="F6" s="94"/>
      <c r="G6" s="94">
        <v>19.899999999999999</v>
      </c>
      <c r="H6" s="95">
        <v>919.38</v>
      </c>
      <c r="I6" s="96">
        <v>919.38</v>
      </c>
      <c r="J6" s="17"/>
      <c r="K6" s="11"/>
    </row>
    <row r="7" spans="1:11" ht="15" thickBot="1">
      <c r="A7" s="149"/>
      <c r="B7" s="29" t="s">
        <v>18</v>
      </c>
      <c r="C7" s="34" t="s">
        <v>19</v>
      </c>
      <c r="D7" s="93">
        <v>50</v>
      </c>
      <c r="E7" s="93"/>
      <c r="F7" s="94"/>
      <c r="G7" s="94">
        <v>4</v>
      </c>
      <c r="H7" s="95">
        <v>200</v>
      </c>
      <c r="I7" s="96">
        <v>200</v>
      </c>
      <c r="J7" s="17"/>
      <c r="K7" s="11"/>
    </row>
    <row r="8" spans="1:11" ht="15" thickBot="1">
      <c r="A8" s="150"/>
      <c r="B8" s="29" t="s">
        <v>20</v>
      </c>
      <c r="C8" s="34" t="s">
        <v>11</v>
      </c>
      <c r="D8" s="93">
        <v>1.49</v>
      </c>
      <c r="E8" s="93"/>
      <c r="F8" s="94"/>
      <c r="G8" s="105">
        <v>55</v>
      </c>
      <c r="H8" s="95">
        <v>81.84</v>
      </c>
      <c r="I8" s="96">
        <v>81.84</v>
      </c>
      <c r="J8" s="17"/>
      <c r="K8" s="11"/>
    </row>
    <row r="9" spans="1:11" ht="15" thickBot="1">
      <c r="A9" s="35"/>
      <c r="B9" s="36" t="s">
        <v>14</v>
      </c>
      <c r="C9" s="37"/>
      <c r="D9" s="99"/>
      <c r="E9" s="99"/>
      <c r="F9" s="103">
        <v>250</v>
      </c>
      <c r="G9" s="106"/>
      <c r="H9" s="104">
        <v>1201.22</v>
      </c>
      <c r="I9" s="102">
        <v>1451.22</v>
      </c>
      <c r="J9" s="9"/>
      <c r="K9" s="10"/>
    </row>
    <row r="10" spans="1:11" ht="15" thickBot="1">
      <c r="A10" s="41"/>
      <c r="B10" s="147" t="s">
        <v>111</v>
      </c>
      <c r="C10" s="144"/>
      <c r="D10" s="144"/>
      <c r="E10" s="144"/>
      <c r="F10" s="144"/>
      <c r="G10" s="144"/>
      <c r="H10" s="144"/>
      <c r="I10" s="144"/>
      <c r="J10" s="17"/>
      <c r="K10" s="11"/>
    </row>
    <row r="11" spans="1:11" ht="15" thickBot="1">
      <c r="A11" s="151">
        <v>1</v>
      </c>
      <c r="B11" s="42" t="s">
        <v>27</v>
      </c>
      <c r="C11" s="26" t="s">
        <v>11</v>
      </c>
      <c r="D11" s="26">
        <v>213.8</v>
      </c>
      <c r="E11" s="87">
        <v>10</v>
      </c>
      <c r="F11" s="87">
        <f>E11*D11</f>
        <v>2138</v>
      </c>
      <c r="G11" s="87"/>
      <c r="H11" s="92"/>
      <c r="I11" s="87">
        <f>F11</f>
        <v>2138</v>
      </c>
      <c r="J11" s="17"/>
      <c r="K11" s="11"/>
    </row>
    <row r="12" spans="1:11" ht="15" thickBot="1">
      <c r="A12" s="153"/>
      <c r="B12" s="43" t="s">
        <v>28</v>
      </c>
      <c r="C12" s="34" t="s">
        <v>29</v>
      </c>
      <c r="D12" s="30">
        <v>32.93</v>
      </c>
      <c r="E12" s="94"/>
      <c r="F12" s="87"/>
      <c r="G12" s="94">
        <v>26.2</v>
      </c>
      <c r="H12" s="95">
        <v>862.64</v>
      </c>
      <c r="I12" s="96">
        <v>862.64</v>
      </c>
      <c r="J12" s="17"/>
      <c r="K12" s="11"/>
    </row>
    <row r="13" spans="1:11" ht="15" thickBot="1">
      <c r="A13" s="152"/>
      <c r="B13" s="43" t="s">
        <v>30</v>
      </c>
      <c r="C13" s="34" t="s">
        <v>29</v>
      </c>
      <c r="D13" s="30">
        <v>37.42</v>
      </c>
      <c r="E13" s="94"/>
      <c r="F13" s="87"/>
      <c r="G13" s="94">
        <v>55</v>
      </c>
      <c r="H13" s="95">
        <v>2057.83</v>
      </c>
      <c r="I13" s="96">
        <v>2057.83</v>
      </c>
      <c r="J13" s="9"/>
      <c r="K13" s="10"/>
    </row>
    <row r="14" spans="1:11" ht="15" thickBot="1">
      <c r="A14" s="151">
        <v>2</v>
      </c>
      <c r="B14" s="42" t="s">
        <v>31</v>
      </c>
      <c r="C14" s="26" t="s">
        <v>11</v>
      </c>
      <c r="D14" s="26">
        <v>213.8</v>
      </c>
      <c r="E14" s="87">
        <v>80</v>
      </c>
      <c r="F14" s="87">
        <f t="shared" ref="F14:F21" si="0">E14*D14</f>
        <v>17104</v>
      </c>
      <c r="G14" s="87"/>
      <c r="H14" s="92"/>
      <c r="I14" s="87">
        <f>F14</f>
        <v>17104</v>
      </c>
      <c r="J14" s="18"/>
      <c r="K14" s="19"/>
    </row>
    <row r="15" spans="1:11" ht="15" thickBot="1">
      <c r="A15" s="153"/>
      <c r="B15" s="43" t="s">
        <v>32</v>
      </c>
      <c r="C15" s="30" t="s">
        <v>12</v>
      </c>
      <c r="D15" s="30">
        <v>71</v>
      </c>
      <c r="E15" s="94"/>
      <c r="F15" s="87"/>
      <c r="G15" s="94">
        <v>22.5</v>
      </c>
      <c r="H15" s="95">
        <v>1597.5</v>
      </c>
      <c r="I15" s="96">
        <v>1597.5</v>
      </c>
      <c r="J15" s="17"/>
      <c r="K15" s="11"/>
    </row>
    <row r="16" spans="1:11" ht="15" thickBot="1">
      <c r="A16" s="153"/>
      <c r="B16" s="43" t="s">
        <v>33</v>
      </c>
      <c r="C16" s="34" t="s">
        <v>19</v>
      </c>
      <c r="D16" s="13">
        <v>3948</v>
      </c>
      <c r="E16" s="94"/>
      <c r="F16" s="87"/>
      <c r="G16" s="94">
        <v>4.5</v>
      </c>
      <c r="H16" s="95">
        <v>17766</v>
      </c>
      <c r="I16" s="96">
        <v>17766</v>
      </c>
      <c r="J16" s="17"/>
      <c r="K16" s="11"/>
    </row>
    <row r="17" spans="1:11" ht="15" thickBot="1">
      <c r="A17" s="153"/>
      <c r="B17" s="43" t="s">
        <v>34</v>
      </c>
      <c r="C17" s="34" t="s">
        <v>19</v>
      </c>
      <c r="D17" s="30">
        <v>758.52</v>
      </c>
      <c r="E17" s="94"/>
      <c r="F17" s="87"/>
      <c r="G17" s="94">
        <v>3.6</v>
      </c>
      <c r="H17" s="95">
        <v>2730.67</v>
      </c>
      <c r="I17" s="96">
        <v>2730.67</v>
      </c>
      <c r="J17" s="17"/>
      <c r="K17" s="11"/>
    </row>
    <row r="18" spans="1:11" ht="15" thickBot="1">
      <c r="A18" s="152"/>
      <c r="B18" s="43" t="s">
        <v>35</v>
      </c>
      <c r="C18" s="34" t="s">
        <v>11</v>
      </c>
      <c r="D18" s="30">
        <v>64.14</v>
      </c>
      <c r="E18" s="94"/>
      <c r="F18" s="87"/>
      <c r="G18" s="94">
        <v>19.5</v>
      </c>
      <c r="H18" s="95">
        <v>1250.73</v>
      </c>
      <c r="I18" s="96">
        <v>1250.73</v>
      </c>
      <c r="J18" s="17"/>
      <c r="K18" s="11"/>
    </row>
    <row r="19" spans="1:11" ht="15" thickBot="1">
      <c r="A19" s="140">
        <v>3</v>
      </c>
      <c r="B19" s="42" t="s">
        <v>36</v>
      </c>
      <c r="C19" s="44" t="s">
        <v>22</v>
      </c>
      <c r="D19" s="26">
        <v>27.5</v>
      </c>
      <c r="E19" s="87">
        <v>10</v>
      </c>
      <c r="F19" s="87">
        <f t="shared" si="0"/>
        <v>275</v>
      </c>
      <c r="G19" s="87"/>
      <c r="H19" s="92"/>
      <c r="I19" s="87">
        <f>F19</f>
        <v>275</v>
      </c>
      <c r="J19" s="17"/>
      <c r="K19" s="11"/>
    </row>
    <row r="20" spans="1:11" ht="15" thickBot="1">
      <c r="A20" s="142"/>
      <c r="B20" s="43" t="s">
        <v>28</v>
      </c>
      <c r="C20" s="34" t="s">
        <v>29</v>
      </c>
      <c r="D20" s="30">
        <v>1.1000000000000001</v>
      </c>
      <c r="E20" s="94"/>
      <c r="F20" s="87"/>
      <c r="G20" s="94">
        <v>26.2</v>
      </c>
      <c r="H20" s="95">
        <v>28.82</v>
      </c>
      <c r="I20" s="96">
        <v>28.82</v>
      </c>
      <c r="J20" s="17"/>
      <c r="K20" s="11"/>
    </row>
    <row r="21" spans="1:11" ht="15" thickBot="1">
      <c r="A21" s="151">
        <v>4</v>
      </c>
      <c r="B21" s="42" t="s">
        <v>37</v>
      </c>
      <c r="C21" s="44" t="s">
        <v>22</v>
      </c>
      <c r="D21" s="26">
        <v>27.5</v>
      </c>
      <c r="E21" s="87">
        <v>70</v>
      </c>
      <c r="F21" s="87">
        <f t="shared" si="0"/>
        <v>1925</v>
      </c>
      <c r="G21" s="87"/>
      <c r="H21" s="92"/>
      <c r="I21" s="87">
        <f>F21</f>
        <v>1925</v>
      </c>
      <c r="J21" s="9"/>
      <c r="K21" s="10"/>
    </row>
    <row r="22" spans="1:11" ht="15" thickBot="1">
      <c r="A22" s="153"/>
      <c r="B22" s="43" t="s">
        <v>38</v>
      </c>
      <c r="C22" s="30" t="s">
        <v>12</v>
      </c>
      <c r="D22" s="30">
        <v>20</v>
      </c>
      <c r="E22" s="94"/>
      <c r="F22" s="87"/>
      <c r="G22" s="94">
        <v>48.3</v>
      </c>
      <c r="H22" s="95">
        <v>966</v>
      </c>
      <c r="I22" s="96">
        <v>966</v>
      </c>
      <c r="J22" s="9">
        <v>500.1</v>
      </c>
      <c r="K22" s="10" t="e">
        <f>#REF!*J22</f>
        <v>#REF!</v>
      </c>
    </row>
    <row r="23" spans="1:11" ht="15" thickBot="1">
      <c r="A23" s="153"/>
      <c r="B23" s="43" t="s">
        <v>39</v>
      </c>
      <c r="C23" s="30" t="s">
        <v>12</v>
      </c>
      <c r="D23" s="30">
        <v>8</v>
      </c>
      <c r="E23" s="94"/>
      <c r="F23" s="87"/>
      <c r="G23" s="94">
        <v>65</v>
      </c>
      <c r="H23" s="95">
        <v>520</v>
      </c>
      <c r="I23" s="96">
        <v>520</v>
      </c>
      <c r="J23" s="9"/>
      <c r="K23" s="10"/>
    </row>
    <row r="24" spans="1:11" ht="15" thickBot="1">
      <c r="A24" s="152"/>
      <c r="B24" s="43" t="s">
        <v>33</v>
      </c>
      <c r="C24" s="34" t="s">
        <v>19</v>
      </c>
      <c r="D24" s="30">
        <v>110</v>
      </c>
      <c r="E24" s="94"/>
      <c r="F24" s="87"/>
      <c r="G24" s="105">
        <v>4.5</v>
      </c>
      <c r="H24" s="95">
        <v>495</v>
      </c>
      <c r="I24" s="96">
        <v>495</v>
      </c>
      <c r="J24" s="9"/>
      <c r="K24" s="10"/>
    </row>
    <row r="25" spans="1:11" ht="15" thickBot="1">
      <c r="A25" s="35"/>
      <c r="B25" s="36" t="s">
        <v>14</v>
      </c>
      <c r="C25" s="37"/>
      <c r="D25" s="37"/>
      <c r="E25" s="37"/>
      <c r="F25" s="103">
        <f>SUM(F11:F21)</f>
        <v>21442</v>
      </c>
      <c r="G25" s="90"/>
      <c r="H25" s="107">
        <v>28275.19</v>
      </c>
      <c r="I25" s="40">
        <f>SUM(I11:I24)</f>
        <v>49717.19</v>
      </c>
      <c r="J25" s="9"/>
      <c r="K25" s="10"/>
    </row>
    <row r="26" spans="1:11" ht="15" thickBot="1">
      <c r="A26" s="45"/>
      <c r="B26" s="143" t="s">
        <v>112</v>
      </c>
      <c r="C26" s="144"/>
      <c r="D26" s="144"/>
      <c r="E26" s="144"/>
      <c r="F26" s="144"/>
      <c r="G26" s="144"/>
      <c r="H26" s="144"/>
      <c r="I26" s="144"/>
      <c r="J26" s="9"/>
      <c r="K26" s="10"/>
    </row>
    <row r="27" spans="1:11" ht="15" thickBot="1">
      <c r="A27" s="145">
        <v>1</v>
      </c>
      <c r="B27" s="42" t="s">
        <v>41</v>
      </c>
      <c r="C27" s="26" t="s">
        <v>11</v>
      </c>
      <c r="D27" s="26">
        <v>9.5</v>
      </c>
      <c r="E27" s="91">
        <v>10</v>
      </c>
      <c r="F27" s="87">
        <v>590</v>
      </c>
      <c r="G27" s="27"/>
      <c r="H27" s="28"/>
      <c r="I27" s="87">
        <f>F27</f>
        <v>590</v>
      </c>
      <c r="J27" s="9">
        <v>64.489999999999995</v>
      </c>
      <c r="K27" s="10" t="e">
        <f>#REF!*J27</f>
        <v>#REF!</v>
      </c>
    </row>
    <row r="28" spans="1:11" ht="15" thickBot="1">
      <c r="A28" s="146"/>
      <c r="B28" s="43" t="s">
        <v>42</v>
      </c>
      <c r="C28" s="34" t="s">
        <v>11</v>
      </c>
      <c r="D28" s="30">
        <v>10.45</v>
      </c>
      <c r="E28" s="93"/>
      <c r="F28" s="94"/>
      <c r="G28" s="31">
        <v>14.8</v>
      </c>
      <c r="H28" s="32">
        <v>154.66</v>
      </c>
      <c r="I28" s="33">
        <v>154.66</v>
      </c>
      <c r="J28" s="17"/>
      <c r="K28" s="11"/>
    </row>
    <row r="29" spans="1:11" ht="15" thickBot="1">
      <c r="A29" s="140">
        <v>2</v>
      </c>
      <c r="B29" s="42" t="s">
        <v>43</v>
      </c>
      <c r="C29" s="26" t="s">
        <v>11</v>
      </c>
      <c r="D29" s="26">
        <v>9.5</v>
      </c>
      <c r="E29" s="91">
        <v>10</v>
      </c>
      <c r="F29" s="87">
        <v>295</v>
      </c>
      <c r="G29" s="27"/>
      <c r="H29" s="28"/>
      <c r="I29" s="87">
        <f>F29</f>
        <v>295</v>
      </c>
      <c r="J29" s="17"/>
      <c r="K29" s="11"/>
    </row>
    <row r="30" spans="1:11" ht="15" thickBot="1">
      <c r="A30" s="142"/>
      <c r="B30" s="43" t="s">
        <v>20</v>
      </c>
      <c r="C30" s="34" t="s">
        <v>11</v>
      </c>
      <c r="D30" s="30">
        <v>10.45</v>
      </c>
      <c r="E30" s="93"/>
      <c r="F30" s="94"/>
      <c r="G30" s="31">
        <v>52</v>
      </c>
      <c r="H30" s="32">
        <v>543.4</v>
      </c>
      <c r="I30" s="33">
        <v>543.4</v>
      </c>
      <c r="J30" s="17"/>
      <c r="K30" s="11"/>
    </row>
    <row r="31" spans="1:11" ht="15" thickBot="1">
      <c r="A31" s="140">
        <v>3</v>
      </c>
      <c r="B31" s="42" t="s">
        <v>44</v>
      </c>
      <c r="C31" s="44" t="s">
        <v>11</v>
      </c>
      <c r="D31" s="26">
        <v>9.5</v>
      </c>
      <c r="E31" s="91">
        <v>70</v>
      </c>
      <c r="F31" s="87">
        <v>708</v>
      </c>
      <c r="G31" s="27"/>
      <c r="H31" s="28"/>
      <c r="I31" s="87">
        <f>F31</f>
        <v>708</v>
      </c>
      <c r="J31" s="9"/>
      <c r="K31" s="10"/>
    </row>
    <row r="32" spans="1:11" ht="15" thickBot="1">
      <c r="A32" s="141"/>
      <c r="B32" s="43" t="s">
        <v>45</v>
      </c>
      <c r="C32" s="34" t="s">
        <v>46</v>
      </c>
      <c r="D32" s="30">
        <v>0.27</v>
      </c>
      <c r="E32" s="30"/>
      <c r="F32" s="31"/>
      <c r="G32" s="14">
        <v>3100</v>
      </c>
      <c r="H32" s="32">
        <v>824.6</v>
      </c>
      <c r="I32" s="33">
        <v>824.6</v>
      </c>
      <c r="J32" s="9"/>
      <c r="K32" s="10"/>
    </row>
    <row r="33" spans="1:11" ht="15" thickBot="1">
      <c r="A33" s="142"/>
      <c r="B33" s="43" t="s">
        <v>47</v>
      </c>
      <c r="C33" s="34" t="s">
        <v>46</v>
      </c>
      <c r="D33" s="30">
        <v>1.06</v>
      </c>
      <c r="E33" s="30"/>
      <c r="F33" s="31"/>
      <c r="G33" s="110">
        <v>480</v>
      </c>
      <c r="H33" s="32">
        <v>510.72</v>
      </c>
      <c r="I33" s="33">
        <v>510.72</v>
      </c>
      <c r="J33" s="9"/>
      <c r="K33" s="10"/>
    </row>
    <row r="34" spans="1:11" ht="15" thickBot="1">
      <c r="A34" s="46"/>
      <c r="B34" s="36" t="s">
        <v>14</v>
      </c>
      <c r="C34" s="37"/>
      <c r="D34" s="37"/>
      <c r="E34" s="37"/>
      <c r="F34" s="103">
        <f>SUM(F27:F31)</f>
        <v>1593</v>
      </c>
      <c r="G34" s="90"/>
      <c r="H34" s="107">
        <v>2033.38</v>
      </c>
      <c r="I34" s="40">
        <f>SUM(I27:I33)</f>
        <v>3626.38</v>
      </c>
      <c r="J34" s="9"/>
      <c r="K34" s="10"/>
    </row>
    <row r="35" spans="1:11" ht="15" thickBot="1">
      <c r="A35" s="47"/>
      <c r="B35" s="147" t="s">
        <v>113</v>
      </c>
      <c r="C35" s="144"/>
      <c r="D35" s="144"/>
      <c r="E35" s="144"/>
      <c r="F35" s="144"/>
      <c r="G35" s="144"/>
      <c r="H35" s="144"/>
      <c r="I35" s="144"/>
      <c r="J35" s="9"/>
      <c r="K35" s="10"/>
    </row>
    <row r="36" spans="1:11" ht="15" thickBot="1">
      <c r="A36" s="145">
        <v>1</v>
      </c>
      <c r="B36" s="42" t="s">
        <v>27</v>
      </c>
      <c r="C36" s="26" t="s">
        <v>11</v>
      </c>
      <c r="D36" s="26">
        <v>188</v>
      </c>
      <c r="E36" s="87">
        <v>10</v>
      </c>
      <c r="F36" s="87">
        <f>E36*D36</f>
        <v>1880</v>
      </c>
      <c r="G36" s="87"/>
      <c r="H36" s="92"/>
      <c r="I36" s="87">
        <f>F36</f>
        <v>1880</v>
      </c>
      <c r="J36" s="9"/>
      <c r="K36" s="10"/>
    </row>
    <row r="37" spans="1:11" ht="15" thickBot="1">
      <c r="A37" s="146"/>
      <c r="B37" s="43" t="s">
        <v>28</v>
      </c>
      <c r="C37" s="34" t="s">
        <v>29</v>
      </c>
      <c r="D37" s="30">
        <v>41.36</v>
      </c>
      <c r="E37" s="94"/>
      <c r="F37" s="87"/>
      <c r="G37" s="94">
        <v>26.2</v>
      </c>
      <c r="H37" s="95">
        <v>1083.6300000000001</v>
      </c>
      <c r="I37" s="96">
        <v>1083.6300000000001</v>
      </c>
      <c r="J37" s="9"/>
      <c r="K37" s="10"/>
    </row>
    <row r="38" spans="1:11" ht="15" thickBot="1">
      <c r="A38" s="140">
        <v>2</v>
      </c>
      <c r="B38" s="42" t="s">
        <v>49</v>
      </c>
      <c r="C38" s="26" t="s">
        <v>11</v>
      </c>
      <c r="D38" s="26">
        <v>188</v>
      </c>
      <c r="E38" s="87">
        <v>50</v>
      </c>
      <c r="F38" s="87">
        <f t="shared" ref="F38:F62" si="1">E38*D38</f>
        <v>9400</v>
      </c>
      <c r="G38" s="87"/>
      <c r="H38" s="92"/>
      <c r="I38" s="87">
        <f>F38</f>
        <v>9400</v>
      </c>
      <c r="J38" s="9"/>
      <c r="K38" s="10"/>
    </row>
    <row r="39" spans="1:11" ht="15" thickBot="1">
      <c r="A39" s="141"/>
      <c r="B39" s="43" t="s">
        <v>50</v>
      </c>
      <c r="C39" s="30" t="s">
        <v>12</v>
      </c>
      <c r="D39" s="30">
        <v>20</v>
      </c>
      <c r="E39" s="94"/>
      <c r="F39" s="87"/>
      <c r="G39" s="94">
        <v>28.7</v>
      </c>
      <c r="H39" s="95">
        <v>574</v>
      </c>
      <c r="I39" s="96">
        <v>574</v>
      </c>
      <c r="J39" s="20"/>
      <c r="K39" s="20"/>
    </row>
    <row r="40" spans="1:11" ht="15" thickBot="1">
      <c r="A40" s="142"/>
      <c r="B40" s="43" t="s">
        <v>51</v>
      </c>
      <c r="C40" s="34" t="s">
        <v>19</v>
      </c>
      <c r="D40" s="30">
        <v>413.6</v>
      </c>
      <c r="E40" s="94"/>
      <c r="F40" s="87"/>
      <c r="G40" s="94">
        <v>4.95</v>
      </c>
      <c r="H40" s="95">
        <v>2047.32</v>
      </c>
      <c r="I40" s="96">
        <v>2047.32</v>
      </c>
      <c r="J40" s="20"/>
      <c r="K40" s="20"/>
    </row>
    <row r="41" spans="1:11" ht="15" thickBot="1">
      <c r="A41" s="151">
        <v>3</v>
      </c>
      <c r="B41" s="42" t="s">
        <v>52</v>
      </c>
      <c r="C41" s="26" t="s">
        <v>11</v>
      </c>
      <c r="D41" s="26">
        <v>188</v>
      </c>
      <c r="E41" s="87">
        <v>10</v>
      </c>
      <c r="F41" s="87">
        <f t="shared" si="1"/>
        <v>1880</v>
      </c>
      <c r="G41" s="87"/>
      <c r="H41" s="92"/>
      <c r="I41" s="87">
        <f>F41</f>
        <v>1880</v>
      </c>
      <c r="J41" s="20"/>
      <c r="K41" s="20"/>
    </row>
    <row r="42" spans="1:11" ht="15" thickBot="1">
      <c r="A42" s="152"/>
      <c r="B42" s="43" t="s">
        <v>28</v>
      </c>
      <c r="C42" s="34" t="s">
        <v>29</v>
      </c>
      <c r="D42" s="30">
        <v>41.36</v>
      </c>
      <c r="E42" s="94"/>
      <c r="F42" s="87"/>
      <c r="G42" s="94">
        <v>26.2</v>
      </c>
      <c r="H42" s="95">
        <v>1083.6300000000001</v>
      </c>
      <c r="I42" s="96">
        <v>1083.6300000000001</v>
      </c>
      <c r="J42" s="20"/>
      <c r="K42" s="20"/>
    </row>
    <row r="43" spans="1:11" ht="15" thickBot="1">
      <c r="A43" s="140">
        <v>4</v>
      </c>
      <c r="B43" s="42" t="s">
        <v>53</v>
      </c>
      <c r="C43" s="26" t="s">
        <v>11</v>
      </c>
      <c r="D43" s="26">
        <v>188</v>
      </c>
      <c r="E43" s="87">
        <v>50</v>
      </c>
      <c r="F43" s="87">
        <f t="shared" si="1"/>
        <v>9400</v>
      </c>
      <c r="G43" s="87"/>
      <c r="H43" s="92"/>
      <c r="I43" s="87">
        <f>F43</f>
        <v>9400</v>
      </c>
      <c r="J43" s="20"/>
      <c r="K43" s="20">
        <v>4</v>
      </c>
    </row>
    <row r="44" spans="1:11" ht="15" thickBot="1">
      <c r="A44" s="141"/>
      <c r="B44" s="43" t="s">
        <v>54</v>
      </c>
      <c r="C44" s="34" t="s">
        <v>29</v>
      </c>
      <c r="D44" s="30">
        <v>62.6</v>
      </c>
      <c r="E44" s="94"/>
      <c r="F44" s="87"/>
      <c r="G44" s="94">
        <v>44.9</v>
      </c>
      <c r="H44" s="95">
        <v>2810.92</v>
      </c>
      <c r="I44" s="96">
        <v>2810.92</v>
      </c>
      <c r="J44" s="20"/>
      <c r="K44" s="20"/>
    </row>
    <row r="45" spans="1:11" ht="15" thickBot="1">
      <c r="A45" s="142"/>
      <c r="B45" s="43" t="s">
        <v>55</v>
      </c>
      <c r="C45" s="34" t="s">
        <v>11</v>
      </c>
      <c r="D45" s="30">
        <v>206.8</v>
      </c>
      <c r="E45" s="94"/>
      <c r="F45" s="87"/>
      <c r="G45" s="94">
        <v>7.9</v>
      </c>
      <c r="H45" s="95">
        <v>1633.72</v>
      </c>
      <c r="I45" s="96">
        <v>1633.72</v>
      </c>
      <c r="J45" s="20"/>
      <c r="K45" s="20"/>
    </row>
    <row r="46" spans="1:11" ht="15" thickBot="1">
      <c r="A46" s="151">
        <v>5</v>
      </c>
      <c r="B46" s="42" t="s">
        <v>56</v>
      </c>
      <c r="C46" s="26" t="s">
        <v>11</v>
      </c>
      <c r="D46" s="26">
        <v>188</v>
      </c>
      <c r="E46" s="87">
        <v>10</v>
      </c>
      <c r="F46" s="87">
        <f t="shared" si="1"/>
        <v>1880</v>
      </c>
      <c r="G46" s="87"/>
      <c r="H46" s="92"/>
      <c r="I46" s="87">
        <f>F46</f>
        <v>1880</v>
      </c>
      <c r="J46" s="20"/>
      <c r="K46" s="20"/>
    </row>
    <row r="47" spans="1:11" ht="15" thickBot="1">
      <c r="A47" s="152"/>
      <c r="B47" s="43" t="s">
        <v>28</v>
      </c>
      <c r="C47" s="34" t="s">
        <v>29</v>
      </c>
      <c r="D47" s="30">
        <v>41.36</v>
      </c>
      <c r="E47" s="94"/>
      <c r="F47" s="87"/>
      <c r="G47" s="94">
        <v>26.2</v>
      </c>
      <c r="H47" s="95">
        <v>1083.6300000000001</v>
      </c>
      <c r="I47" s="96">
        <v>1083.6300000000001</v>
      </c>
      <c r="J47" s="20"/>
      <c r="K47" s="20"/>
    </row>
    <row r="48" spans="1:11" ht="15" thickBot="1">
      <c r="A48" s="154">
        <v>6</v>
      </c>
      <c r="B48" s="48" t="s">
        <v>57</v>
      </c>
      <c r="C48" s="49" t="s">
        <v>11</v>
      </c>
      <c r="D48" s="50">
        <v>188.8</v>
      </c>
      <c r="E48" s="108">
        <v>50</v>
      </c>
      <c r="F48" s="87">
        <f t="shared" si="1"/>
        <v>9440</v>
      </c>
      <c r="G48" s="108"/>
      <c r="H48" s="113"/>
      <c r="I48" s="108">
        <f>F48</f>
        <v>9440</v>
      </c>
      <c r="J48" s="20"/>
      <c r="K48" s="20"/>
    </row>
    <row r="49" spans="1:11" ht="15" thickBot="1">
      <c r="A49" s="155"/>
      <c r="B49" s="53" t="s">
        <v>58</v>
      </c>
      <c r="C49" s="54" t="s">
        <v>19</v>
      </c>
      <c r="D49" s="55">
        <v>311.52</v>
      </c>
      <c r="E49" s="109"/>
      <c r="F49" s="87"/>
      <c r="G49" s="109">
        <v>5.6</v>
      </c>
      <c r="H49" s="114">
        <v>1744.51</v>
      </c>
      <c r="I49" s="115">
        <v>1744.51</v>
      </c>
      <c r="J49" s="20"/>
      <c r="K49" s="20"/>
    </row>
    <row r="50" spans="1:11" ht="15" thickBot="1">
      <c r="A50" s="156"/>
      <c r="B50" s="53" t="s">
        <v>59</v>
      </c>
      <c r="C50" s="54" t="s">
        <v>19</v>
      </c>
      <c r="D50" s="55">
        <v>155.76</v>
      </c>
      <c r="E50" s="109"/>
      <c r="F50" s="87"/>
      <c r="G50" s="109">
        <v>8.8000000000000007</v>
      </c>
      <c r="H50" s="114">
        <v>1370.69</v>
      </c>
      <c r="I50" s="115">
        <v>1370.69</v>
      </c>
      <c r="J50" s="20"/>
      <c r="K50" s="20"/>
    </row>
    <row r="51" spans="1:11" ht="15" thickBot="1">
      <c r="A51" s="151">
        <v>7</v>
      </c>
      <c r="B51" s="42" t="s">
        <v>36</v>
      </c>
      <c r="C51" s="26" t="s">
        <v>22</v>
      </c>
      <c r="D51" s="26">
        <v>27.5</v>
      </c>
      <c r="E51" s="87">
        <v>10</v>
      </c>
      <c r="F51" s="87">
        <f t="shared" si="1"/>
        <v>275</v>
      </c>
      <c r="G51" s="87"/>
      <c r="H51" s="92"/>
      <c r="I51" s="87">
        <f>F51</f>
        <v>275</v>
      </c>
      <c r="J51" s="20"/>
      <c r="K51" s="20"/>
    </row>
    <row r="52" spans="1:11" ht="15" thickBot="1">
      <c r="A52" s="152"/>
      <c r="B52" s="43" t="s">
        <v>28</v>
      </c>
      <c r="C52" s="34" t="s">
        <v>29</v>
      </c>
      <c r="D52" s="30">
        <v>6.05</v>
      </c>
      <c r="E52" s="94"/>
      <c r="F52" s="87"/>
      <c r="G52" s="94">
        <v>26.2</v>
      </c>
      <c r="H52" s="95">
        <v>158.51</v>
      </c>
      <c r="I52" s="96">
        <v>158.51</v>
      </c>
      <c r="J52" s="20"/>
      <c r="K52" s="20"/>
    </row>
    <row r="53" spans="1:11" ht="28.2" thickBot="1">
      <c r="A53" s="140">
        <v>8</v>
      </c>
      <c r="B53" s="42" t="s">
        <v>60</v>
      </c>
      <c r="C53" s="26" t="s">
        <v>22</v>
      </c>
      <c r="D53" s="26">
        <v>27.5</v>
      </c>
      <c r="E53" s="87">
        <v>50</v>
      </c>
      <c r="F53" s="87">
        <f t="shared" si="1"/>
        <v>1375</v>
      </c>
      <c r="G53" s="87"/>
      <c r="H53" s="92"/>
      <c r="I53" s="87">
        <f>F53</f>
        <v>1375</v>
      </c>
      <c r="J53" s="20"/>
      <c r="K53" s="20"/>
    </row>
    <row r="54" spans="1:11" ht="15" thickBot="1">
      <c r="A54" s="142"/>
      <c r="B54" s="43" t="s">
        <v>51</v>
      </c>
      <c r="C54" s="34" t="s">
        <v>19</v>
      </c>
      <c r="D54" s="30">
        <v>60.5</v>
      </c>
      <c r="E54" s="94"/>
      <c r="F54" s="87"/>
      <c r="G54" s="94">
        <v>4.95</v>
      </c>
      <c r="H54" s="95">
        <v>299.48</v>
      </c>
      <c r="I54" s="96">
        <v>299.48</v>
      </c>
      <c r="J54" s="20"/>
      <c r="K54" s="20"/>
    </row>
    <row r="55" spans="1:11" ht="28.2" thickBot="1">
      <c r="A55" s="151">
        <v>9</v>
      </c>
      <c r="B55" s="42" t="s">
        <v>61</v>
      </c>
      <c r="C55" s="26" t="s">
        <v>22</v>
      </c>
      <c r="D55" s="26">
        <v>27.5</v>
      </c>
      <c r="E55" s="87">
        <v>10</v>
      </c>
      <c r="F55" s="87">
        <f t="shared" si="1"/>
        <v>275</v>
      </c>
      <c r="G55" s="87"/>
      <c r="H55" s="92"/>
      <c r="I55" s="87">
        <f>F55</f>
        <v>275</v>
      </c>
      <c r="J55" s="20"/>
      <c r="K55" s="20"/>
    </row>
    <row r="56" spans="1:11" ht="15" thickBot="1">
      <c r="A56" s="152"/>
      <c r="B56" s="43" t="s">
        <v>28</v>
      </c>
      <c r="C56" s="34" t="s">
        <v>29</v>
      </c>
      <c r="D56" s="30">
        <v>6.05</v>
      </c>
      <c r="E56" s="94"/>
      <c r="F56" s="87"/>
      <c r="G56" s="94">
        <v>26.2</v>
      </c>
      <c r="H56" s="95">
        <v>158.51</v>
      </c>
      <c r="I56" s="96">
        <v>158.51</v>
      </c>
      <c r="J56" s="20"/>
      <c r="K56" s="20"/>
    </row>
    <row r="57" spans="1:11" ht="15" thickBot="1">
      <c r="A57" s="140">
        <v>10</v>
      </c>
      <c r="B57" s="42" t="s">
        <v>53</v>
      </c>
      <c r="C57" s="26" t="s">
        <v>22</v>
      </c>
      <c r="D57" s="26">
        <v>27.5</v>
      </c>
      <c r="E57" s="87">
        <v>50</v>
      </c>
      <c r="F57" s="87">
        <f t="shared" si="1"/>
        <v>1375</v>
      </c>
      <c r="G57" s="87"/>
      <c r="H57" s="92"/>
      <c r="I57" s="87">
        <f>F57</f>
        <v>1375</v>
      </c>
      <c r="J57" s="20"/>
      <c r="K57" s="20"/>
    </row>
    <row r="58" spans="1:11" ht="15" thickBot="1">
      <c r="A58" s="141"/>
      <c r="B58" s="43" t="s">
        <v>54</v>
      </c>
      <c r="C58" s="34" t="s">
        <v>29</v>
      </c>
      <c r="D58" s="30">
        <v>9.16</v>
      </c>
      <c r="E58" s="94"/>
      <c r="F58" s="87"/>
      <c r="G58" s="94">
        <v>44.9</v>
      </c>
      <c r="H58" s="95">
        <v>411.17</v>
      </c>
      <c r="I58" s="96">
        <v>411.17</v>
      </c>
      <c r="J58" s="20"/>
      <c r="K58" s="20"/>
    </row>
    <row r="59" spans="1:11" ht="15" thickBot="1">
      <c r="A59" s="142"/>
      <c r="B59" s="43" t="s">
        <v>55</v>
      </c>
      <c r="C59" s="34" t="s">
        <v>11</v>
      </c>
      <c r="D59" s="30">
        <v>6.05</v>
      </c>
      <c r="E59" s="94"/>
      <c r="F59" s="87"/>
      <c r="G59" s="94">
        <v>7.9</v>
      </c>
      <c r="H59" s="95">
        <v>47.8</v>
      </c>
      <c r="I59" s="96">
        <v>47.8</v>
      </c>
      <c r="J59" s="20"/>
      <c r="K59" s="20"/>
    </row>
    <row r="60" spans="1:11" ht="15" thickBot="1">
      <c r="A60" s="151">
        <v>11</v>
      </c>
      <c r="B60" s="42" t="s">
        <v>36</v>
      </c>
      <c r="C60" s="26" t="s">
        <v>22</v>
      </c>
      <c r="D60" s="26">
        <v>27.5</v>
      </c>
      <c r="E60" s="87">
        <v>10</v>
      </c>
      <c r="F60" s="87">
        <f t="shared" si="1"/>
        <v>275</v>
      </c>
      <c r="G60" s="87"/>
      <c r="H60" s="92"/>
      <c r="I60" s="87">
        <f>F60</f>
        <v>275</v>
      </c>
      <c r="J60" s="20"/>
      <c r="K60" s="20"/>
    </row>
    <row r="61" spans="1:11" ht="15" thickBot="1">
      <c r="A61" s="152"/>
      <c r="B61" s="43" t="s">
        <v>28</v>
      </c>
      <c r="C61" s="34" t="s">
        <v>29</v>
      </c>
      <c r="D61" s="30">
        <v>6.05</v>
      </c>
      <c r="E61" s="94"/>
      <c r="F61" s="87"/>
      <c r="G61" s="94">
        <v>26.2</v>
      </c>
      <c r="H61" s="95">
        <v>158.51</v>
      </c>
      <c r="I61" s="96">
        <v>158.51</v>
      </c>
      <c r="J61" s="20"/>
      <c r="K61" s="20"/>
    </row>
    <row r="62" spans="1:11" ht="15" thickBot="1">
      <c r="A62" s="140">
        <v>12</v>
      </c>
      <c r="B62" s="42" t="s">
        <v>62</v>
      </c>
      <c r="C62" s="44" t="s">
        <v>22</v>
      </c>
      <c r="D62" s="26">
        <v>27.5</v>
      </c>
      <c r="E62" s="87">
        <v>50</v>
      </c>
      <c r="F62" s="87">
        <f t="shared" si="1"/>
        <v>1375</v>
      </c>
      <c r="G62" s="87"/>
      <c r="H62" s="92"/>
      <c r="I62" s="87">
        <f>F62</f>
        <v>1375</v>
      </c>
      <c r="J62" s="20"/>
      <c r="K62" s="20"/>
    </row>
    <row r="63" spans="1:11" ht="15" thickBot="1">
      <c r="A63" s="141"/>
      <c r="B63" s="43" t="s">
        <v>58</v>
      </c>
      <c r="C63" s="34" t="s">
        <v>19</v>
      </c>
      <c r="D63" s="30">
        <v>45.38</v>
      </c>
      <c r="E63" s="94"/>
      <c r="F63" s="87"/>
      <c r="G63" s="94">
        <v>5.6</v>
      </c>
      <c r="H63" s="95">
        <v>254.1</v>
      </c>
      <c r="I63" s="96">
        <v>254.1</v>
      </c>
      <c r="J63" s="20"/>
      <c r="K63" s="20"/>
    </row>
    <row r="64" spans="1:11" ht="15" thickBot="1">
      <c r="A64" s="141"/>
      <c r="B64" s="43" t="s">
        <v>59</v>
      </c>
      <c r="C64" s="34" t="s">
        <v>19</v>
      </c>
      <c r="D64" s="30">
        <v>22.69</v>
      </c>
      <c r="E64" s="94"/>
      <c r="F64" s="87"/>
      <c r="G64" s="105">
        <v>8.8000000000000007</v>
      </c>
      <c r="H64" s="95">
        <v>199.65</v>
      </c>
      <c r="I64" s="96">
        <v>199.65</v>
      </c>
      <c r="J64" s="20"/>
      <c r="K64" s="20"/>
    </row>
    <row r="65" spans="1:11" ht="15" thickBot="1">
      <c r="A65" s="59"/>
      <c r="B65" s="36" t="s">
        <v>14</v>
      </c>
      <c r="C65" s="37"/>
      <c r="D65" s="37"/>
      <c r="E65" s="99"/>
      <c r="F65" s="103">
        <f>SUM(F36:F64)</f>
        <v>38830</v>
      </c>
      <c r="G65" s="106"/>
      <c r="H65" s="104">
        <v>15119.78</v>
      </c>
      <c r="I65" s="102">
        <f>SUM(I36:I64)</f>
        <v>53949.780000000013</v>
      </c>
      <c r="J65" s="20"/>
      <c r="K65" s="20"/>
    </row>
    <row r="66" spans="1:11" ht="15" thickBot="1">
      <c r="A66" s="60"/>
      <c r="B66" s="147" t="s">
        <v>114</v>
      </c>
      <c r="C66" s="144"/>
      <c r="D66" s="144"/>
      <c r="E66" s="144"/>
      <c r="F66" s="144"/>
      <c r="G66" s="144"/>
      <c r="H66" s="144"/>
      <c r="I66" s="144"/>
      <c r="J66" s="20"/>
      <c r="K66" s="20"/>
    </row>
    <row r="67" spans="1:11" ht="15" thickBot="1">
      <c r="A67" s="145">
        <v>1</v>
      </c>
      <c r="B67" s="42" t="s">
        <v>64</v>
      </c>
      <c r="C67" s="26" t="s">
        <v>11</v>
      </c>
      <c r="D67" s="26">
        <v>57.9</v>
      </c>
      <c r="E67" s="87">
        <v>10</v>
      </c>
      <c r="F67" s="87">
        <f>E67*D67</f>
        <v>579</v>
      </c>
      <c r="G67" s="87"/>
      <c r="H67" s="92"/>
      <c r="I67" s="87">
        <f>F67</f>
        <v>579</v>
      </c>
      <c r="J67" s="20"/>
      <c r="K67" s="20"/>
    </row>
    <row r="68" spans="1:11" ht="15" thickBot="1">
      <c r="A68" s="146"/>
      <c r="B68" s="43" t="s">
        <v>28</v>
      </c>
      <c r="C68" s="34" t="s">
        <v>29</v>
      </c>
      <c r="D68" s="30">
        <v>12.74</v>
      </c>
      <c r="E68" s="94"/>
      <c r="F68" s="94"/>
      <c r="G68" s="94">
        <v>26.2</v>
      </c>
      <c r="H68" s="95">
        <v>333.74</v>
      </c>
      <c r="I68" s="96">
        <v>333.74</v>
      </c>
      <c r="J68" s="20"/>
      <c r="K68" s="20"/>
    </row>
    <row r="69" spans="1:11" ht="15" thickBot="1">
      <c r="A69" s="151">
        <v>2</v>
      </c>
      <c r="B69" s="42" t="s">
        <v>65</v>
      </c>
      <c r="C69" s="26" t="s">
        <v>11</v>
      </c>
      <c r="D69" s="26">
        <v>8.4600000000000009</v>
      </c>
      <c r="E69" s="87">
        <v>50</v>
      </c>
      <c r="F69" s="87">
        <f>E69*D69</f>
        <v>423.00000000000006</v>
      </c>
      <c r="G69" s="87"/>
      <c r="H69" s="92"/>
      <c r="I69" s="87">
        <f>F69</f>
        <v>423.00000000000006</v>
      </c>
      <c r="J69" s="20"/>
      <c r="K69" s="20"/>
    </row>
    <row r="70" spans="1:11" ht="15" thickBot="1">
      <c r="A70" s="152"/>
      <c r="B70" s="43" t="s">
        <v>66</v>
      </c>
      <c r="C70" s="34" t="s">
        <v>19</v>
      </c>
      <c r="D70" s="30">
        <v>67.680000000000007</v>
      </c>
      <c r="E70" s="94"/>
      <c r="F70" s="94"/>
      <c r="G70" s="94">
        <v>15.9</v>
      </c>
      <c r="H70" s="95">
        <v>1076.1099999999999</v>
      </c>
      <c r="I70" s="96">
        <v>1076.1099999999999</v>
      </c>
      <c r="J70" s="20"/>
      <c r="K70" s="20"/>
    </row>
    <row r="71" spans="1:11" ht="15" thickBot="1">
      <c r="A71" s="151">
        <v>3</v>
      </c>
      <c r="B71" s="42" t="s">
        <v>67</v>
      </c>
      <c r="C71" s="26" t="s">
        <v>11</v>
      </c>
      <c r="D71" s="26">
        <v>57.9</v>
      </c>
      <c r="E71" s="120">
        <v>250</v>
      </c>
      <c r="F71" s="87">
        <f>E71*D71</f>
        <v>14475</v>
      </c>
      <c r="G71" s="87"/>
      <c r="H71" s="92"/>
      <c r="I71" s="87">
        <f>F71</f>
        <v>14475</v>
      </c>
      <c r="J71" s="20"/>
      <c r="K71" s="20"/>
    </row>
    <row r="72" spans="1:11" ht="15" thickBot="1">
      <c r="A72" s="153"/>
      <c r="B72" s="42" t="s">
        <v>68</v>
      </c>
      <c r="C72" s="26" t="s">
        <v>22</v>
      </c>
      <c r="D72" s="26">
        <v>26.5</v>
      </c>
      <c r="E72" s="120">
        <v>50</v>
      </c>
      <c r="F72" s="87">
        <f>E72*D72</f>
        <v>1325</v>
      </c>
      <c r="G72" s="87"/>
      <c r="H72" s="92"/>
      <c r="I72" s="87">
        <f>F72</f>
        <v>1325</v>
      </c>
      <c r="J72" s="20"/>
      <c r="K72" s="20"/>
    </row>
    <row r="73" spans="1:11" ht="15" thickBot="1">
      <c r="A73" s="153"/>
      <c r="B73" s="43" t="s">
        <v>69</v>
      </c>
      <c r="C73" s="34" t="s">
        <v>11</v>
      </c>
      <c r="D73" s="30">
        <v>54.97</v>
      </c>
      <c r="E73" s="93"/>
      <c r="F73" s="94"/>
      <c r="G73" s="94"/>
      <c r="H73" s="95"/>
      <c r="I73" s="96"/>
      <c r="J73" s="20"/>
      <c r="K73" s="20"/>
    </row>
    <row r="74" spans="1:11" ht="15" thickBot="1">
      <c r="A74" s="153"/>
      <c r="B74" s="43" t="s">
        <v>70</v>
      </c>
      <c r="C74" s="34" t="s">
        <v>11</v>
      </c>
      <c r="D74" s="30">
        <v>6.72</v>
      </c>
      <c r="E74" s="93"/>
      <c r="F74" s="94"/>
      <c r="G74" s="94"/>
      <c r="H74" s="95"/>
      <c r="I74" s="96"/>
      <c r="J74" s="20"/>
      <c r="K74" s="20"/>
    </row>
    <row r="75" spans="1:11" ht="28.2" thickBot="1">
      <c r="A75" s="153"/>
      <c r="B75" s="43" t="s">
        <v>71</v>
      </c>
      <c r="C75" s="34" t="s">
        <v>19</v>
      </c>
      <c r="D75" s="30">
        <v>347.4</v>
      </c>
      <c r="E75" s="93"/>
      <c r="F75" s="94"/>
      <c r="G75" s="94">
        <v>13.95</v>
      </c>
      <c r="H75" s="95">
        <v>4846.2299999999996</v>
      </c>
      <c r="I75" s="96">
        <v>4846.2299999999996</v>
      </c>
      <c r="J75" s="20"/>
      <c r="K75" s="20"/>
    </row>
    <row r="76" spans="1:11" ht="15" thickBot="1">
      <c r="A76" s="153"/>
      <c r="B76" s="43" t="s">
        <v>72</v>
      </c>
      <c r="C76" s="34" t="s">
        <v>19</v>
      </c>
      <c r="D76" s="30">
        <v>54.72</v>
      </c>
      <c r="E76" s="93"/>
      <c r="F76" s="94"/>
      <c r="G76" s="105">
        <v>85</v>
      </c>
      <c r="H76" s="95">
        <v>4650.82</v>
      </c>
      <c r="I76" s="96">
        <v>4650.82</v>
      </c>
      <c r="J76" s="20"/>
      <c r="K76" s="20"/>
    </row>
    <row r="77" spans="1:11" ht="15" thickBot="1">
      <c r="A77" s="59"/>
      <c r="B77" s="36" t="s">
        <v>14</v>
      </c>
      <c r="C77" s="37"/>
      <c r="D77" s="37"/>
      <c r="E77" s="99"/>
      <c r="F77" s="103">
        <f>SUM(F67:F76)</f>
        <v>16802</v>
      </c>
      <c r="G77" s="106"/>
      <c r="H77" s="104">
        <f>SUM(H67:H76)</f>
        <v>10906.9</v>
      </c>
      <c r="I77" s="102">
        <f>SUM(I67:I76)</f>
        <v>27708.899999999998</v>
      </c>
      <c r="J77" s="20"/>
      <c r="K77" s="20"/>
    </row>
    <row r="78" spans="1:11" ht="15" thickBot="1">
      <c r="A78" s="61"/>
      <c r="B78" s="147" t="s">
        <v>115</v>
      </c>
      <c r="C78" s="144"/>
      <c r="D78" s="144"/>
      <c r="E78" s="144"/>
      <c r="F78" s="144"/>
      <c r="G78" s="144"/>
      <c r="H78" s="144"/>
      <c r="I78" s="144"/>
      <c r="J78" s="20"/>
      <c r="K78" s="20"/>
    </row>
    <row r="79" spans="1:11" ht="15" thickBot="1">
      <c r="A79" s="157">
        <v>1</v>
      </c>
      <c r="B79" s="42" t="s">
        <v>64</v>
      </c>
      <c r="C79" s="26" t="s">
        <v>11</v>
      </c>
      <c r="D79" s="26">
        <v>18.7</v>
      </c>
      <c r="E79" s="87">
        <v>10</v>
      </c>
      <c r="F79" s="87">
        <f>E79*D79</f>
        <v>187</v>
      </c>
      <c r="G79" s="87"/>
      <c r="H79" s="92"/>
      <c r="I79" s="87">
        <f>F79</f>
        <v>187</v>
      </c>
      <c r="J79" s="20"/>
      <c r="K79" s="20"/>
    </row>
    <row r="80" spans="1:11" ht="15" thickBot="1">
      <c r="A80" s="158"/>
      <c r="B80" s="43" t="s">
        <v>28</v>
      </c>
      <c r="C80" s="34" t="s">
        <v>29</v>
      </c>
      <c r="D80" s="30">
        <v>4.1100000000000003</v>
      </c>
      <c r="E80" s="94"/>
      <c r="F80" s="87"/>
      <c r="G80" s="94">
        <v>26.2</v>
      </c>
      <c r="H80" s="95">
        <v>107.79</v>
      </c>
      <c r="I80" s="96">
        <v>107.79</v>
      </c>
      <c r="J80" s="20"/>
      <c r="K80" s="20"/>
    </row>
    <row r="81" spans="1:11" ht="15" thickBot="1">
      <c r="A81" s="151">
        <v>2</v>
      </c>
      <c r="B81" s="42" t="s">
        <v>74</v>
      </c>
      <c r="C81" s="26" t="s">
        <v>11</v>
      </c>
      <c r="D81" s="26">
        <v>18.7</v>
      </c>
      <c r="E81" s="87">
        <v>60</v>
      </c>
      <c r="F81" s="87">
        <f t="shared" ref="F81:F86" si="2">E81*D81</f>
        <v>1122</v>
      </c>
      <c r="G81" s="87"/>
      <c r="H81" s="92"/>
      <c r="I81" s="87">
        <f>F81</f>
        <v>1122</v>
      </c>
      <c r="J81" s="20"/>
      <c r="K81" s="20"/>
    </row>
    <row r="82" spans="1:11" ht="15" thickBot="1">
      <c r="A82" s="152"/>
      <c r="B82" s="43" t="s">
        <v>75</v>
      </c>
      <c r="C82" s="34" t="s">
        <v>19</v>
      </c>
      <c r="D82" s="30">
        <v>67.319999999999993</v>
      </c>
      <c r="E82" s="94"/>
      <c r="F82" s="87"/>
      <c r="G82" s="94">
        <v>18.899999999999999</v>
      </c>
      <c r="H82" s="95">
        <v>1272.3499999999999</v>
      </c>
      <c r="I82" s="96">
        <v>1272.3499999999999</v>
      </c>
      <c r="J82" s="20"/>
      <c r="K82" s="20"/>
    </row>
    <row r="83" spans="1:11" ht="15" thickBot="1">
      <c r="A83" s="151">
        <v>3</v>
      </c>
      <c r="B83" s="42" t="s">
        <v>76</v>
      </c>
      <c r="C83" s="26" t="s">
        <v>11</v>
      </c>
      <c r="D83" s="26">
        <v>18.7</v>
      </c>
      <c r="E83" s="87">
        <v>5</v>
      </c>
      <c r="F83" s="87">
        <f t="shared" si="2"/>
        <v>93.5</v>
      </c>
      <c r="G83" s="87"/>
      <c r="H83" s="92"/>
      <c r="I83" s="87">
        <f>F83</f>
        <v>93.5</v>
      </c>
      <c r="J83" s="20"/>
      <c r="K83" s="20"/>
    </row>
    <row r="84" spans="1:11" ht="15" thickBot="1">
      <c r="A84" s="153"/>
      <c r="B84" s="43" t="s">
        <v>77</v>
      </c>
      <c r="C84" s="34" t="s">
        <v>11</v>
      </c>
      <c r="D84" s="30">
        <v>20.57</v>
      </c>
      <c r="E84" s="94"/>
      <c r="F84" s="87"/>
      <c r="G84" s="94">
        <v>41</v>
      </c>
      <c r="H84" s="95">
        <v>843.37</v>
      </c>
      <c r="I84" s="96">
        <v>843.37</v>
      </c>
      <c r="J84" s="20"/>
      <c r="K84" s="20"/>
    </row>
    <row r="85" spans="1:11" ht="15" thickBot="1">
      <c r="A85" s="152"/>
      <c r="B85" s="43" t="s">
        <v>78</v>
      </c>
      <c r="C85" s="34" t="s">
        <v>12</v>
      </c>
      <c r="D85" s="30">
        <v>2</v>
      </c>
      <c r="E85" s="94"/>
      <c r="F85" s="87"/>
      <c r="G85" s="94">
        <v>45</v>
      </c>
      <c r="H85" s="95">
        <v>90</v>
      </c>
      <c r="I85" s="96">
        <v>90</v>
      </c>
      <c r="J85" s="20"/>
      <c r="K85" s="20"/>
    </row>
    <row r="86" spans="1:11" ht="15" thickBot="1">
      <c r="A86" s="151">
        <v>4</v>
      </c>
      <c r="B86" s="42" t="s">
        <v>79</v>
      </c>
      <c r="C86" s="26" t="s">
        <v>11</v>
      </c>
      <c r="D86" s="26">
        <v>18.7</v>
      </c>
      <c r="E86" s="87">
        <v>40</v>
      </c>
      <c r="F86" s="87">
        <f t="shared" si="2"/>
        <v>748</v>
      </c>
      <c r="G86" s="87"/>
      <c r="H86" s="92"/>
      <c r="I86" s="87">
        <f>F86</f>
        <v>748</v>
      </c>
      <c r="J86" s="20"/>
      <c r="K86" s="20"/>
    </row>
    <row r="87" spans="1:11" ht="15" thickBot="1">
      <c r="A87" s="153"/>
      <c r="B87" s="43" t="s">
        <v>80</v>
      </c>
      <c r="C87" s="34" t="s">
        <v>11</v>
      </c>
      <c r="D87" s="30">
        <v>20.57</v>
      </c>
      <c r="E87" s="93"/>
      <c r="F87" s="94"/>
      <c r="G87" s="105"/>
      <c r="H87" s="95"/>
      <c r="I87" s="96">
        <v>0</v>
      </c>
      <c r="J87" s="20"/>
      <c r="K87" s="20"/>
    </row>
    <row r="88" spans="1:11" ht="15" thickBot="1">
      <c r="A88" s="59"/>
      <c r="B88" s="62" t="s">
        <v>14</v>
      </c>
      <c r="C88" s="37"/>
      <c r="D88" s="37"/>
      <c r="E88" s="37"/>
      <c r="F88" s="103">
        <f>SUM(F79:F86)</f>
        <v>2150.5</v>
      </c>
      <c r="G88" s="90"/>
      <c r="H88" s="107">
        <v>2313.5</v>
      </c>
      <c r="I88" s="40">
        <f>SUM(I79:I87)</f>
        <v>4464.01</v>
      </c>
      <c r="J88" s="4"/>
      <c r="K88" s="4"/>
    </row>
    <row r="89" spans="1:11" ht="15" thickBot="1">
      <c r="A89" s="60"/>
      <c r="B89" s="147" t="s">
        <v>116</v>
      </c>
      <c r="C89" s="144"/>
      <c r="D89" s="144"/>
      <c r="E89" s="144"/>
      <c r="F89" s="144"/>
      <c r="G89" s="144"/>
      <c r="H89" s="144"/>
      <c r="I89" s="144"/>
      <c r="J89" s="4"/>
      <c r="K89" s="4"/>
    </row>
    <row r="90" spans="1:11" ht="15" thickBot="1">
      <c r="A90" s="151">
        <v>1</v>
      </c>
      <c r="B90" s="42" t="s">
        <v>27</v>
      </c>
      <c r="C90" s="26" t="s">
        <v>11</v>
      </c>
      <c r="D90" s="91">
        <v>25.73</v>
      </c>
      <c r="E90" s="87">
        <v>10</v>
      </c>
      <c r="F90" s="87">
        <f>E90*D90</f>
        <v>257.3</v>
      </c>
      <c r="G90" s="87"/>
      <c r="H90" s="92"/>
      <c r="I90" s="87">
        <f>F90</f>
        <v>257.3</v>
      </c>
      <c r="J90" s="4"/>
      <c r="K90" s="4"/>
    </row>
    <row r="91" spans="1:11" ht="15" thickBot="1">
      <c r="A91" s="152"/>
      <c r="B91" s="43" t="s">
        <v>28</v>
      </c>
      <c r="C91" s="34" t="s">
        <v>29</v>
      </c>
      <c r="D91" s="93">
        <v>5.66</v>
      </c>
      <c r="E91" s="94"/>
      <c r="F91" s="87"/>
      <c r="G91" s="94">
        <v>26.2</v>
      </c>
      <c r="H91" s="95">
        <v>148.32</v>
      </c>
      <c r="I91" s="96">
        <v>148.32</v>
      </c>
      <c r="J91" s="4"/>
      <c r="K91" s="4"/>
    </row>
    <row r="92" spans="1:11" ht="15" thickBot="1">
      <c r="A92" s="151">
        <v>2</v>
      </c>
      <c r="B92" s="42" t="s">
        <v>82</v>
      </c>
      <c r="C92" s="26" t="s">
        <v>11</v>
      </c>
      <c r="D92" s="91">
        <v>25.73</v>
      </c>
      <c r="E92" s="87">
        <v>250</v>
      </c>
      <c r="F92" s="87">
        <f t="shared" ref="F92:F94" si="3">E92*D92</f>
        <v>6432.5</v>
      </c>
      <c r="G92" s="87"/>
      <c r="H92" s="92"/>
      <c r="I92" s="87">
        <f>F92</f>
        <v>6432.5</v>
      </c>
      <c r="J92" s="4"/>
      <c r="K92" s="4"/>
    </row>
    <row r="93" spans="1:11" ht="15" thickBot="1">
      <c r="A93" s="153"/>
      <c r="B93" s="42" t="s">
        <v>68</v>
      </c>
      <c r="C93" s="26" t="s">
        <v>22</v>
      </c>
      <c r="D93" s="91">
        <v>21</v>
      </c>
      <c r="E93" s="87">
        <v>80</v>
      </c>
      <c r="F93" s="87">
        <f t="shared" si="3"/>
        <v>1680</v>
      </c>
      <c r="G93" s="87"/>
      <c r="H93" s="92"/>
      <c r="I93" s="87">
        <f>F93</f>
        <v>1680</v>
      </c>
      <c r="J93" s="4"/>
      <c r="K93" s="4"/>
    </row>
    <row r="94" spans="1:11" ht="15" thickBot="1">
      <c r="A94" s="153"/>
      <c r="B94" s="42" t="s">
        <v>83</v>
      </c>
      <c r="C94" s="26" t="s">
        <v>12</v>
      </c>
      <c r="D94" s="91">
        <v>6</v>
      </c>
      <c r="E94" s="87">
        <v>40</v>
      </c>
      <c r="F94" s="87">
        <f t="shared" si="3"/>
        <v>240</v>
      </c>
      <c r="G94" s="87"/>
      <c r="H94" s="92"/>
      <c r="I94" s="87">
        <f>F94</f>
        <v>240</v>
      </c>
      <c r="J94" s="4"/>
      <c r="K94" s="4"/>
    </row>
    <row r="95" spans="1:11" ht="15" thickBot="1">
      <c r="A95" s="153"/>
      <c r="B95" s="43" t="s">
        <v>84</v>
      </c>
      <c r="C95" s="34" t="s">
        <v>11</v>
      </c>
      <c r="D95" s="93">
        <v>27.02</v>
      </c>
      <c r="E95" s="93"/>
      <c r="F95" s="87"/>
      <c r="G95" s="94"/>
      <c r="H95" s="95"/>
      <c r="I95" s="33"/>
      <c r="J95" s="4"/>
      <c r="K95" s="4"/>
    </row>
    <row r="96" spans="1:11" ht="15" thickBot="1">
      <c r="A96" s="153"/>
      <c r="B96" s="43" t="s">
        <v>85</v>
      </c>
      <c r="C96" s="34" t="s">
        <v>19</v>
      </c>
      <c r="D96" s="93">
        <v>162.1</v>
      </c>
      <c r="E96" s="93"/>
      <c r="F96" s="87"/>
      <c r="G96" s="94">
        <v>13.95</v>
      </c>
      <c r="H96" s="95">
        <v>2261.2800000000002</v>
      </c>
      <c r="I96" s="96">
        <f>H96</f>
        <v>2261.2800000000002</v>
      </c>
      <c r="J96" s="4"/>
      <c r="K96" s="4"/>
    </row>
    <row r="97" spans="1:11" ht="15" thickBot="1">
      <c r="A97" s="153"/>
      <c r="B97" s="43" t="s">
        <v>72</v>
      </c>
      <c r="C97" s="34" t="s">
        <v>19</v>
      </c>
      <c r="D97" s="93">
        <v>24.32</v>
      </c>
      <c r="E97" s="93"/>
      <c r="F97" s="87"/>
      <c r="G97" s="105">
        <v>85</v>
      </c>
      <c r="H97" s="95">
        <v>2066.92</v>
      </c>
      <c r="I97" s="96">
        <f>H97</f>
        <v>2066.92</v>
      </c>
      <c r="J97" s="4"/>
      <c r="K97" s="4"/>
    </row>
    <row r="98" spans="1:11" ht="15" thickBot="1">
      <c r="A98" s="63">
        <v>4</v>
      </c>
      <c r="B98" s="36" t="s">
        <v>14</v>
      </c>
      <c r="C98" s="37"/>
      <c r="D98" s="37"/>
      <c r="E98" s="37"/>
      <c r="F98" s="103">
        <f>SUM(F90:F97)</f>
        <v>8609.7999999999993</v>
      </c>
      <c r="G98" s="90"/>
      <c r="H98" s="107">
        <f>SUM(H91:H97)</f>
        <v>4476.5200000000004</v>
      </c>
      <c r="I98" s="40">
        <f>SUM(I90:I97)</f>
        <v>13086.32</v>
      </c>
      <c r="J98" s="4"/>
      <c r="K98" s="4"/>
    </row>
    <row r="99" spans="1:11" ht="15" thickBot="1">
      <c r="A99" s="60"/>
      <c r="B99" s="147" t="s">
        <v>117</v>
      </c>
      <c r="C99" s="144"/>
      <c r="D99" s="144"/>
      <c r="E99" s="144"/>
      <c r="F99" s="144"/>
      <c r="G99" s="144"/>
      <c r="H99" s="144"/>
      <c r="I99" s="144"/>
      <c r="J99" s="4"/>
      <c r="K99" s="4"/>
    </row>
    <row r="100" spans="1:11" ht="15" thickBot="1">
      <c r="A100" s="145">
        <v>1</v>
      </c>
      <c r="B100" s="42" t="s">
        <v>27</v>
      </c>
      <c r="C100" s="26" t="s">
        <v>11</v>
      </c>
      <c r="D100" s="91">
        <v>188</v>
      </c>
      <c r="E100" s="87">
        <v>10</v>
      </c>
      <c r="F100" s="87">
        <f>E100*D100</f>
        <v>1880</v>
      </c>
      <c r="G100" s="87"/>
      <c r="H100" s="92"/>
      <c r="I100" s="87">
        <f>F100</f>
        <v>1880</v>
      </c>
      <c r="J100" s="4"/>
      <c r="K100" s="4"/>
    </row>
    <row r="101" spans="1:11" ht="15" thickBot="1">
      <c r="A101" s="146"/>
      <c r="B101" s="43" t="s">
        <v>87</v>
      </c>
      <c r="C101" s="34" t="s">
        <v>29</v>
      </c>
      <c r="D101" s="93">
        <v>31.02</v>
      </c>
      <c r="E101" s="94"/>
      <c r="F101" s="87"/>
      <c r="G101" s="94">
        <v>23</v>
      </c>
      <c r="H101" s="95">
        <v>713.46</v>
      </c>
      <c r="I101" s="96">
        <v>713.46</v>
      </c>
      <c r="J101" s="4"/>
      <c r="K101" s="4"/>
    </row>
    <row r="102" spans="1:11" ht="15" thickBot="1">
      <c r="A102" s="140">
        <v>2</v>
      </c>
      <c r="B102" s="42" t="s">
        <v>88</v>
      </c>
      <c r="C102" s="26" t="s">
        <v>11</v>
      </c>
      <c r="D102" s="91">
        <v>188</v>
      </c>
      <c r="E102" s="87">
        <v>40</v>
      </c>
      <c r="F102" s="87">
        <f t="shared" ref="F102:F106" si="4">E102*D102</f>
        <v>7520</v>
      </c>
      <c r="G102" s="87"/>
      <c r="H102" s="92"/>
      <c r="I102" s="87">
        <f>F102</f>
        <v>7520</v>
      </c>
      <c r="J102" s="4"/>
      <c r="K102" s="4"/>
    </row>
    <row r="103" spans="1:11" ht="15" thickBot="1">
      <c r="A103" s="142"/>
      <c r="B103" s="43" t="s">
        <v>89</v>
      </c>
      <c r="C103" s="30" t="s">
        <v>29</v>
      </c>
      <c r="D103" s="93">
        <v>47</v>
      </c>
      <c r="E103" s="94"/>
      <c r="F103" s="87"/>
      <c r="G103" s="94">
        <v>325</v>
      </c>
      <c r="H103" s="95">
        <v>15275</v>
      </c>
      <c r="I103" s="96">
        <v>15275</v>
      </c>
      <c r="J103" s="4"/>
      <c r="K103" s="4"/>
    </row>
    <row r="104" spans="1:11" ht="15" thickBot="1">
      <c r="A104" s="151">
        <v>3</v>
      </c>
      <c r="B104" s="42" t="s">
        <v>90</v>
      </c>
      <c r="C104" s="44" t="s">
        <v>22</v>
      </c>
      <c r="D104" s="91">
        <v>27.5</v>
      </c>
      <c r="E104" s="87">
        <v>10</v>
      </c>
      <c r="F104" s="87">
        <f t="shared" si="4"/>
        <v>275</v>
      </c>
      <c r="G104" s="87"/>
      <c r="H104" s="92"/>
      <c r="I104" s="87">
        <f>F104</f>
        <v>275</v>
      </c>
      <c r="J104" s="4"/>
      <c r="K104" s="4"/>
    </row>
    <row r="105" spans="1:11" ht="15" thickBot="1">
      <c r="A105" s="152"/>
      <c r="B105" s="43" t="s">
        <v>87</v>
      </c>
      <c r="C105" s="34" t="s">
        <v>29</v>
      </c>
      <c r="D105" s="93">
        <v>4.54</v>
      </c>
      <c r="E105" s="94"/>
      <c r="F105" s="87"/>
      <c r="G105" s="94">
        <v>23</v>
      </c>
      <c r="H105" s="95">
        <v>104.36</v>
      </c>
      <c r="I105" s="96">
        <v>104.36</v>
      </c>
      <c r="J105" s="4"/>
      <c r="K105" s="4"/>
    </row>
    <row r="106" spans="1:11" ht="15" thickBot="1">
      <c r="A106" s="140">
        <v>4</v>
      </c>
      <c r="B106" s="42" t="s">
        <v>91</v>
      </c>
      <c r="C106" s="26" t="s">
        <v>22</v>
      </c>
      <c r="D106" s="91">
        <v>27.5</v>
      </c>
      <c r="E106" s="87">
        <v>40</v>
      </c>
      <c r="F106" s="87">
        <f t="shared" si="4"/>
        <v>1100</v>
      </c>
      <c r="G106" s="87"/>
      <c r="H106" s="92"/>
      <c r="I106" s="87">
        <f>F106</f>
        <v>1100</v>
      </c>
      <c r="J106" s="4"/>
      <c r="K106" s="4"/>
    </row>
    <row r="107" spans="1:11" ht="15" thickBot="1">
      <c r="A107" s="142"/>
      <c r="B107" s="43" t="s">
        <v>89</v>
      </c>
      <c r="C107" s="30" t="s">
        <v>29</v>
      </c>
      <c r="D107" s="93">
        <v>1.19</v>
      </c>
      <c r="E107" s="93"/>
      <c r="F107" s="94"/>
      <c r="G107" s="105">
        <v>325</v>
      </c>
      <c r="H107" s="95">
        <v>386.75</v>
      </c>
      <c r="I107" s="96">
        <v>386.75</v>
      </c>
      <c r="J107" s="4"/>
      <c r="K107" s="4"/>
    </row>
    <row r="108" spans="1:11" ht="15" thickBot="1">
      <c r="A108" s="46">
        <v>6</v>
      </c>
      <c r="B108" s="36" t="s">
        <v>14</v>
      </c>
      <c r="C108" s="37"/>
      <c r="D108" s="99"/>
      <c r="E108" s="99"/>
      <c r="F108" s="103">
        <f>SUM(F100:F107)</f>
        <v>10775</v>
      </c>
      <c r="G108" s="106"/>
      <c r="H108" s="104">
        <f>SUM(H100:H107)</f>
        <v>16479.57</v>
      </c>
      <c r="I108" s="102">
        <f>SUM(I100:I107)</f>
        <v>27254.57</v>
      </c>
      <c r="J108" s="4"/>
      <c r="K108" s="4"/>
    </row>
    <row r="109" spans="1:11" ht="15" thickBot="1">
      <c r="A109" s="60">
        <v>10</v>
      </c>
      <c r="B109" s="147" t="s">
        <v>118</v>
      </c>
      <c r="C109" s="144"/>
      <c r="D109" s="144"/>
      <c r="E109" s="144"/>
      <c r="F109" s="144"/>
      <c r="G109" s="144"/>
      <c r="H109" s="144"/>
      <c r="I109" s="144"/>
      <c r="J109" s="4"/>
      <c r="K109" s="4"/>
    </row>
    <row r="110" spans="1:11" ht="15" thickBot="1">
      <c r="A110" s="151">
        <v>1</v>
      </c>
      <c r="B110" s="42" t="s">
        <v>93</v>
      </c>
      <c r="C110" s="44" t="s">
        <v>22</v>
      </c>
      <c r="D110" s="91">
        <v>18</v>
      </c>
      <c r="E110" s="91">
        <v>20</v>
      </c>
      <c r="F110" s="87">
        <f>E110*D110</f>
        <v>360</v>
      </c>
      <c r="G110" s="87"/>
      <c r="H110" s="92"/>
      <c r="I110" s="87">
        <f>F110</f>
        <v>360</v>
      </c>
      <c r="J110" s="4"/>
      <c r="K110" s="4"/>
    </row>
    <row r="111" spans="1:11" ht="15" thickBot="1">
      <c r="A111" s="153"/>
      <c r="B111" s="43" t="s">
        <v>94</v>
      </c>
      <c r="C111" s="34" t="s">
        <v>22</v>
      </c>
      <c r="D111" s="93">
        <v>19.8</v>
      </c>
      <c r="E111" s="93"/>
      <c r="F111" s="94"/>
      <c r="G111" s="94">
        <v>36</v>
      </c>
      <c r="H111" s="95">
        <v>712.8</v>
      </c>
      <c r="I111" s="96">
        <v>712.8</v>
      </c>
      <c r="J111" s="4"/>
      <c r="K111" s="4"/>
    </row>
    <row r="112" spans="1:11" ht="15" thickBot="1">
      <c r="A112" s="153"/>
      <c r="B112" s="43" t="s">
        <v>95</v>
      </c>
      <c r="C112" s="34" t="s">
        <v>12</v>
      </c>
      <c r="D112" s="93">
        <v>4</v>
      </c>
      <c r="E112" s="93"/>
      <c r="F112" s="94"/>
      <c r="G112" s="94">
        <v>15</v>
      </c>
      <c r="H112" s="95">
        <v>60</v>
      </c>
      <c r="I112" s="96">
        <v>60</v>
      </c>
      <c r="J112" s="4"/>
      <c r="K112" s="4"/>
    </row>
    <row r="113" spans="1:11" ht="15" thickBot="1">
      <c r="A113" s="153"/>
      <c r="B113" s="43" t="s">
        <v>96</v>
      </c>
      <c r="C113" s="34" t="s">
        <v>12</v>
      </c>
      <c r="D113" s="93">
        <v>6</v>
      </c>
      <c r="E113" s="93"/>
      <c r="F113" s="94"/>
      <c r="G113" s="94">
        <v>14</v>
      </c>
      <c r="H113" s="95">
        <v>84</v>
      </c>
      <c r="I113" s="96">
        <v>84</v>
      </c>
      <c r="J113" s="4"/>
      <c r="K113" s="4"/>
    </row>
    <row r="114" spans="1:11" ht="15" thickBot="1">
      <c r="A114" s="153"/>
      <c r="B114" s="43" t="s">
        <v>97</v>
      </c>
      <c r="C114" s="34" t="s">
        <v>12</v>
      </c>
      <c r="D114" s="93">
        <v>6</v>
      </c>
      <c r="E114" s="93"/>
      <c r="F114" s="94"/>
      <c r="G114" s="94">
        <v>14</v>
      </c>
      <c r="H114" s="95">
        <v>84</v>
      </c>
      <c r="I114" s="96">
        <v>84</v>
      </c>
      <c r="J114" s="4"/>
      <c r="K114" s="4"/>
    </row>
    <row r="115" spans="1:11" ht="15" thickBot="1">
      <c r="A115" s="152"/>
      <c r="B115" s="43" t="s">
        <v>98</v>
      </c>
      <c r="C115" s="34" t="s">
        <v>12</v>
      </c>
      <c r="D115" s="93">
        <v>50</v>
      </c>
      <c r="E115" s="127"/>
      <c r="F115" s="94"/>
      <c r="G115" s="94">
        <v>0.5</v>
      </c>
      <c r="H115" s="95">
        <v>25</v>
      </c>
      <c r="I115" s="96">
        <v>25</v>
      </c>
      <c r="J115" s="4"/>
      <c r="K115" s="4"/>
    </row>
    <row r="116" spans="1:11" ht="15" thickBot="1">
      <c r="A116" s="154">
        <v>2</v>
      </c>
      <c r="B116" s="42" t="s">
        <v>100</v>
      </c>
      <c r="C116" s="44" t="s">
        <v>22</v>
      </c>
      <c r="D116" s="91">
        <v>46.7</v>
      </c>
      <c r="E116" s="128"/>
      <c r="F116" s="87">
        <f>E116*D116</f>
        <v>0</v>
      </c>
      <c r="G116" s="87"/>
      <c r="H116" s="92"/>
      <c r="I116" s="87">
        <f>F116</f>
        <v>0</v>
      </c>
      <c r="J116" s="4"/>
      <c r="K116" s="4"/>
    </row>
    <row r="117" spans="1:11" ht="15" thickBot="1">
      <c r="A117" s="155"/>
      <c r="B117" s="43" t="s">
        <v>101</v>
      </c>
      <c r="C117" s="34" t="s">
        <v>22</v>
      </c>
      <c r="D117" s="93">
        <v>51.37</v>
      </c>
      <c r="E117" s="91">
        <v>30</v>
      </c>
      <c r="F117" s="94"/>
      <c r="G117" s="94">
        <v>69.7</v>
      </c>
      <c r="H117" s="95">
        <v>3580.49</v>
      </c>
      <c r="I117" s="96">
        <v>3580.49</v>
      </c>
      <c r="J117" s="4"/>
      <c r="K117" s="4"/>
    </row>
    <row r="118" spans="1:11" ht="15" thickBot="1">
      <c r="A118" s="155"/>
      <c r="B118" s="43" t="s">
        <v>102</v>
      </c>
      <c r="C118" s="34" t="s">
        <v>12</v>
      </c>
      <c r="D118" s="93">
        <v>18</v>
      </c>
      <c r="E118" s="93"/>
      <c r="F118" s="94"/>
      <c r="G118" s="94">
        <v>13</v>
      </c>
      <c r="H118" s="95">
        <v>234</v>
      </c>
      <c r="I118" s="96">
        <v>234</v>
      </c>
      <c r="J118" s="4"/>
      <c r="K118" s="4"/>
    </row>
    <row r="119" spans="1:11" ht="15" thickBot="1">
      <c r="A119" s="155"/>
      <c r="B119" s="43" t="s">
        <v>103</v>
      </c>
      <c r="C119" s="34" t="s">
        <v>12</v>
      </c>
      <c r="D119" s="93">
        <v>20</v>
      </c>
      <c r="E119" s="93"/>
      <c r="F119" s="94"/>
      <c r="G119" s="94">
        <v>12</v>
      </c>
      <c r="H119" s="95">
        <v>240</v>
      </c>
      <c r="I119" s="96">
        <v>240</v>
      </c>
      <c r="J119" s="4"/>
      <c r="K119" s="4"/>
    </row>
    <row r="120" spans="1:11" ht="15" thickBot="1">
      <c r="A120" s="156"/>
      <c r="B120" s="43" t="s">
        <v>104</v>
      </c>
      <c r="C120" s="34" t="s">
        <v>12</v>
      </c>
      <c r="D120" s="93">
        <v>12</v>
      </c>
      <c r="E120" s="93"/>
      <c r="F120" s="94"/>
      <c r="G120" s="94">
        <v>72</v>
      </c>
      <c r="H120" s="95">
        <v>864</v>
      </c>
      <c r="I120" s="96">
        <v>864</v>
      </c>
      <c r="J120" s="4"/>
      <c r="K120" s="4"/>
    </row>
    <row r="121" spans="1:11" ht="15" thickBot="1">
      <c r="A121" s="64"/>
      <c r="B121" s="62" t="s">
        <v>14</v>
      </c>
      <c r="C121" s="37"/>
      <c r="D121" s="99"/>
      <c r="E121" s="99"/>
      <c r="F121" s="99">
        <f>F110+F116</f>
        <v>360</v>
      </c>
      <c r="G121" s="100"/>
      <c r="H121" s="101">
        <f>SUM(H111:H120)</f>
        <v>5884.29</v>
      </c>
      <c r="I121" s="102">
        <f>SUM(I110:I120)</f>
        <v>6244.29</v>
      </c>
      <c r="J121" s="4"/>
      <c r="K121" s="4"/>
    </row>
    <row r="122" spans="1:11" ht="15" thickBot="1">
      <c r="A122" s="65"/>
      <c r="B122" s="66" t="s">
        <v>105</v>
      </c>
      <c r="C122" s="67"/>
      <c r="D122" s="116"/>
      <c r="E122" s="116"/>
      <c r="F122" s="116">
        <f>F121+F108+F98+F88+F77+F65+F34+F25+F9</f>
        <v>100812.3</v>
      </c>
      <c r="G122" s="116"/>
      <c r="H122" s="116">
        <f>H121+H108+H98+H88+H77+H65+H34+H25+H9</f>
        <v>86690.349999999991</v>
      </c>
      <c r="I122" s="117">
        <f>I121+I108+I98+I88+I77+I65+I34+I25+I9</f>
        <v>187502.66</v>
      </c>
      <c r="J122" s="4"/>
      <c r="K122" s="4"/>
    </row>
    <row r="123" spans="1:11" ht="15" thickBot="1">
      <c r="A123" s="69"/>
      <c r="B123" s="21" t="s">
        <v>106</v>
      </c>
      <c r="C123" s="70"/>
      <c r="D123" s="33"/>
      <c r="E123" s="33"/>
      <c r="F123" s="33"/>
      <c r="G123" s="71"/>
      <c r="H123" s="71"/>
      <c r="I123" s="22">
        <f>I122*0.1</f>
        <v>18750.266</v>
      </c>
      <c r="J123" s="4"/>
      <c r="K123" s="4"/>
    </row>
    <row r="124" spans="1:11" ht="15" thickBot="1">
      <c r="A124" s="72"/>
      <c r="B124" s="73" t="s">
        <v>107</v>
      </c>
      <c r="C124" s="74"/>
      <c r="D124" s="74"/>
      <c r="E124" s="74"/>
      <c r="F124" s="74"/>
      <c r="G124" s="74"/>
      <c r="H124" s="74"/>
      <c r="I124" s="75">
        <f>I122+I123</f>
        <v>206252.92600000001</v>
      </c>
      <c r="J124" s="4"/>
      <c r="K124" s="4"/>
    </row>
  </sheetData>
  <mergeCells count="52">
    <mergeCell ref="A106:A107"/>
    <mergeCell ref="B109:I109"/>
    <mergeCell ref="A110:A115"/>
    <mergeCell ref="A116:A120"/>
    <mergeCell ref="A90:A91"/>
    <mergeCell ref="A92:A97"/>
    <mergeCell ref="B99:I99"/>
    <mergeCell ref="A100:A101"/>
    <mergeCell ref="A102:A103"/>
    <mergeCell ref="A104:A105"/>
    <mergeCell ref="B89:I89"/>
    <mergeCell ref="A60:A61"/>
    <mergeCell ref="A62:A64"/>
    <mergeCell ref="B66:I66"/>
    <mergeCell ref="A67:A68"/>
    <mergeCell ref="A69:A70"/>
    <mergeCell ref="A71:A76"/>
    <mergeCell ref="B78:I78"/>
    <mergeCell ref="A79:A80"/>
    <mergeCell ref="A81:A82"/>
    <mergeCell ref="A83:A85"/>
    <mergeCell ref="A86:A87"/>
    <mergeCell ref="A57:A59"/>
    <mergeCell ref="A31:A33"/>
    <mergeCell ref="B35:I35"/>
    <mergeCell ref="A36:A37"/>
    <mergeCell ref="A38:A40"/>
    <mergeCell ref="A41:A42"/>
    <mergeCell ref="A43:A45"/>
    <mergeCell ref="A46:A47"/>
    <mergeCell ref="A48:A50"/>
    <mergeCell ref="A51:A52"/>
    <mergeCell ref="A53:A54"/>
    <mergeCell ref="A55:A56"/>
    <mergeCell ref="A29:A30"/>
    <mergeCell ref="B4:I4"/>
    <mergeCell ref="A5:A8"/>
    <mergeCell ref="B10:I10"/>
    <mergeCell ref="A11:A13"/>
    <mergeCell ref="A14:A18"/>
    <mergeCell ref="A19:A20"/>
    <mergeCell ref="A21:A24"/>
    <mergeCell ref="B26:I26"/>
    <mergeCell ref="A27:A28"/>
    <mergeCell ref="A1:I1"/>
    <mergeCell ref="A2:A3"/>
    <mergeCell ref="B2:B3"/>
    <mergeCell ref="C2:C3"/>
    <mergeCell ref="D2:D3"/>
    <mergeCell ref="E2:F2"/>
    <mergeCell ref="G2:H2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workbookViewId="0">
      <selection activeCell="E27" sqref="E27"/>
    </sheetView>
  </sheetViews>
  <sheetFormatPr defaultRowHeight="14.4"/>
  <cols>
    <col min="2" max="2" width="65.88671875" customWidth="1"/>
    <col min="5" max="5" width="9.88671875" customWidth="1"/>
    <col min="6" max="6" width="14" customWidth="1"/>
    <col min="7" max="7" width="12.77734375" customWidth="1"/>
    <col min="8" max="8" width="14.109375" customWidth="1"/>
    <col min="9" max="9" width="13.6640625" customWidth="1"/>
  </cols>
  <sheetData>
    <row r="1" spans="1:11" ht="15.6" customHeight="1" thickBot="1">
      <c r="A1" s="130" t="s">
        <v>119</v>
      </c>
      <c r="B1" s="130"/>
      <c r="C1" s="130"/>
      <c r="D1" s="130"/>
      <c r="E1" s="130"/>
      <c r="F1" s="130"/>
      <c r="G1" s="130"/>
      <c r="H1" s="130"/>
      <c r="I1" s="130"/>
      <c r="J1" s="3"/>
      <c r="K1" s="3"/>
    </row>
    <row r="2" spans="1:11">
      <c r="A2" s="131" t="s">
        <v>1</v>
      </c>
      <c r="B2" s="133" t="s">
        <v>2</v>
      </c>
      <c r="C2" s="133" t="s">
        <v>3</v>
      </c>
      <c r="D2" s="133" t="s">
        <v>4</v>
      </c>
      <c r="E2" s="135" t="s">
        <v>5</v>
      </c>
      <c r="F2" s="136"/>
      <c r="G2" s="135" t="s">
        <v>6</v>
      </c>
      <c r="H2" s="137"/>
      <c r="I2" s="138" t="s">
        <v>7</v>
      </c>
      <c r="J2" s="3"/>
      <c r="K2" s="3"/>
    </row>
    <row r="3" spans="1:11" ht="15" thickBot="1">
      <c r="A3" s="132"/>
      <c r="B3" s="159"/>
      <c r="C3" s="159"/>
      <c r="D3" s="159"/>
      <c r="E3" s="7" t="s">
        <v>8</v>
      </c>
      <c r="F3" s="7" t="s">
        <v>9</v>
      </c>
      <c r="G3" s="7" t="s">
        <v>8</v>
      </c>
      <c r="H3" s="8" t="s">
        <v>9</v>
      </c>
      <c r="I3" s="160"/>
      <c r="J3" s="3"/>
      <c r="K3" s="3"/>
    </row>
    <row r="4" spans="1:11" ht="15" thickBot="1">
      <c r="A4" s="24"/>
      <c r="B4" s="161" t="s">
        <v>10</v>
      </c>
      <c r="C4" s="162"/>
      <c r="D4" s="162"/>
      <c r="E4" s="162"/>
      <c r="F4" s="162"/>
      <c r="G4" s="162"/>
      <c r="H4" s="162"/>
      <c r="I4" s="162"/>
      <c r="J4" s="9"/>
      <c r="K4" s="10"/>
    </row>
    <row r="5" spans="1:11" ht="15" thickBot="1">
      <c r="A5" s="24"/>
      <c r="B5" s="163" t="s">
        <v>120</v>
      </c>
      <c r="C5" s="164"/>
      <c r="D5" s="164"/>
      <c r="E5" s="164"/>
      <c r="F5" s="164"/>
      <c r="G5" s="164"/>
      <c r="H5" s="164"/>
      <c r="I5" s="164"/>
      <c r="J5" s="9"/>
      <c r="K5" s="10"/>
    </row>
    <row r="6" spans="1:11" ht="15" thickBot="1">
      <c r="A6" s="148">
        <v>1</v>
      </c>
      <c r="B6" s="25" t="s">
        <v>16</v>
      </c>
      <c r="C6" s="26" t="s">
        <v>11</v>
      </c>
      <c r="D6" s="91">
        <v>6.9</v>
      </c>
      <c r="E6" s="91">
        <v>100</v>
      </c>
      <c r="F6" s="87">
        <f>E6*D6</f>
        <v>690</v>
      </c>
      <c r="G6" s="87"/>
      <c r="H6" s="92"/>
      <c r="I6" s="87">
        <f>F6</f>
        <v>690</v>
      </c>
      <c r="J6" s="17"/>
      <c r="K6" s="11"/>
    </row>
    <row r="7" spans="1:11" ht="15" thickBot="1">
      <c r="A7" s="149"/>
      <c r="B7" s="29" t="s">
        <v>17</v>
      </c>
      <c r="C7" s="30" t="s">
        <v>12</v>
      </c>
      <c r="D7" s="93">
        <v>70</v>
      </c>
      <c r="E7" s="93"/>
      <c r="F7" s="94"/>
      <c r="G7" s="94">
        <v>19.899999999999999</v>
      </c>
      <c r="H7" s="95">
        <v>1393</v>
      </c>
      <c r="I7" s="96">
        <v>1393</v>
      </c>
      <c r="J7" s="17"/>
      <c r="K7" s="11"/>
    </row>
    <row r="8" spans="1:11" ht="15" thickBot="1">
      <c r="A8" s="149"/>
      <c r="B8" s="29" t="s">
        <v>18</v>
      </c>
      <c r="C8" s="34" t="s">
        <v>19</v>
      </c>
      <c r="D8" s="93">
        <v>75</v>
      </c>
      <c r="E8" s="93"/>
      <c r="F8" s="94"/>
      <c r="G8" s="94">
        <v>4</v>
      </c>
      <c r="H8" s="95">
        <v>300</v>
      </c>
      <c r="I8" s="96">
        <v>300</v>
      </c>
      <c r="J8" s="17"/>
      <c r="K8" s="11"/>
    </row>
    <row r="9" spans="1:11" ht="15" thickBot="1">
      <c r="A9" s="150"/>
      <c r="B9" s="29" t="s">
        <v>20</v>
      </c>
      <c r="C9" s="34" t="s">
        <v>11</v>
      </c>
      <c r="D9" s="93">
        <v>0.5</v>
      </c>
      <c r="E9" s="93"/>
      <c r="F9" s="94"/>
      <c r="G9" s="94">
        <v>55</v>
      </c>
      <c r="H9" s="95">
        <v>27.5</v>
      </c>
      <c r="I9" s="96">
        <v>27.5</v>
      </c>
      <c r="J9" s="17"/>
      <c r="K9" s="11"/>
    </row>
    <row r="10" spans="1:11" ht="15" thickBot="1">
      <c r="A10" s="151">
        <v>2</v>
      </c>
      <c r="B10" s="42" t="s">
        <v>21</v>
      </c>
      <c r="C10" s="26" t="s">
        <v>22</v>
      </c>
      <c r="D10" s="91">
        <v>1.1000000000000001</v>
      </c>
      <c r="E10" s="91">
        <v>100</v>
      </c>
      <c r="F10" s="87">
        <f>E10*D10</f>
        <v>110.00000000000001</v>
      </c>
      <c r="G10" s="87"/>
      <c r="H10" s="92"/>
      <c r="I10" s="87">
        <v>110</v>
      </c>
      <c r="J10" s="17"/>
      <c r="K10" s="11"/>
    </row>
    <row r="11" spans="1:11" ht="15" thickBot="1">
      <c r="A11" s="152"/>
      <c r="B11" s="43" t="s">
        <v>23</v>
      </c>
      <c r="C11" s="34" t="s">
        <v>22</v>
      </c>
      <c r="D11" s="93">
        <v>2.2000000000000002</v>
      </c>
      <c r="E11" s="93"/>
      <c r="F11" s="94"/>
      <c r="G11" s="94">
        <v>95.6</v>
      </c>
      <c r="H11" s="95">
        <v>210.32</v>
      </c>
      <c r="I11" s="96">
        <v>210.32</v>
      </c>
      <c r="J11" s="17"/>
      <c r="K11" s="11"/>
    </row>
    <row r="12" spans="1:11" ht="28.2" thickBot="1">
      <c r="A12" s="85">
        <v>3</v>
      </c>
      <c r="B12" s="86" t="s">
        <v>24</v>
      </c>
      <c r="C12" s="82" t="s">
        <v>13</v>
      </c>
      <c r="D12" s="111">
        <v>1</v>
      </c>
      <c r="E12" s="111"/>
      <c r="F12" s="96"/>
      <c r="G12" s="96"/>
      <c r="H12" s="112"/>
      <c r="I12" s="96">
        <v>0</v>
      </c>
      <c r="J12" s="9"/>
      <c r="K12" s="10"/>
    </row>
    <row r="13" spans="1:11" ht="15" thickBot="1">
      <c r="A13" s="76">
        <v>4</v>
      </c>
      <c r="B13" s="77" t="s">
        <v>25</v>
      </c>
      <c r="C13" s="16" t="s">
        <v>13</v>
      </c>
      <c r="D13" s="97">
        <v>1</v>
      </c>
      <c r="E13" s="97">
        <v>500</v>
      </c>
      <c r="F13" s="97">
        <f>E13*D13</f>
        <v>500</v>
      </c>
      <c r="G13" s="98"/>
      <c r="H13" s="95"/>
      <c r="I13" s="96">
        <f>F13</f>
        <v>500</v>
      </c>
      <c r="J13" s="17"/>
      <c r="K13" s="11"/>
    </row>
    <row r="14" spans="1:11" ht="15" thickBot="1">
      <c r="A14" s="35"/>
      <c r="B14" s="36" t="s">
        <v>14</v>
      </c>
      <c r="C14" s="37"/>
      <c r="D14" s="99"/>
      <c r="E14" s="99"/>
      <c r="F14" s="103">
        <f>F10+F6+F13</f>
        <v>1300</v>
      </c>
      <c r="G14" s="106"/>
      <c r="H14" s="104">
        <v>1930.82</v>
      </c>
      <c r="I14" s="102">
        <f>SUM(I6:I13)</f>
        <v>3230.82</v>
      </c>
      <c r="J14" s="17"/>
      <c r="K14" s="11"/>
    </row>
    <row r="15" spans="1:11" ht="15" thickBot="1">
      <c r="A15" s="41"/>
      <c r="B15" s="147" t="s">
        <v>121</v>
      </c>
      <c r="C15" s="144"/>
      <c r="D15" s="144"/>
      <c r="E15" s="144"/>
      <c r="F15" s="144"/>
      <c r="G15" s="144"/>
      <c r="H15" s="144"/>
      <c r="I15" s="144"/>
      <c r="J15" s="17"/>
      <c r="K15" s="11"/>
    </row>
    <row r="16" spans="1:11" ht="15" thickBot="1">
      <c r="A16" s="151">
        <v>1</v>
      </c>
      <c r="B16" s="42" t="s">
        <v>27</v>
      </c>
      <c r="C16" s="26" t="s">
        <v>11</v>
      </c>
      <c r="D16" s="91">
        <v>221.7</v>
      </c>
      <c r="E16" s="87">
        <v>10</v>
      </c>
      <c r="F16" s="87">
        <f>E16*D16</f>
        <v>2217</v>
      </c>
      <c r="G16" s="87"/>
      <c r="H16" s="92"/>
      <c r="I16" s="87">
        <f>F16</f>
        <v>2217</v>
      </c>
      <c r="J16" s="9"/>
      <c r="K16" s="10"/>
    </row>
    <row r="17" spans="1:11" ht="15" thickBot="1">
      <c r="A17" s="153"/>
      <c r="B17" s="43" t="s">
        <v>28</v>
      </c>
      <c r="C17" s="34" t="s">
        <v>29</v>
      </c>
      <c r="D17" s="93">
        <v>34.14</v>
      </c>
      <c r="E17" s="94"/>
      <c r="F17" s="94"/>
      <c r="G17" s="94">
        <v>26.2</v>
      </c>
      <c r="H17" s="95">
        <v>894.52</v>
      </c>
      <c r="I17" s="96">
        <v>894.52</v>
      </c>
      <c r="J17" s="18"/>
      <c r="K17" s="19"/>
    </row>
    <row r="18" spans="1:11" ht="15" thickBot="1">
      <c r="A18" s="152"/>
      <c r="B18" s="43" t="s">
        <v>30</v>
      </c>
      <c r="C18" s="34" t="s">
        <v>29</v>
      </c>
      <c r="D18" s="93">
        <v>38.799999999999997</v>
      </c>
      <c r="E18" s="94"/>
      <c r="F18" s="94"/>
      <c r="G18" s="94">
        <v>55</v>
      </c>
      <c r="H18" s="95">
        <v>2133.86</v>
      </c>
      <c r="I18" s="96">
        <v>2133.86</v>
      </c>
      <c r="J18" s="17"/>
      <c r="K18" s="11"/>
    </row>
    <row r="19" spans="1:11" ht="15" thickBot="1">
      <c r="A19" s="151">
        <v>2</v>
      </c>
      <c r="B19" s="42" t="s">
        <v>31</v>
      </c>
      <c r="C19" s="26" t="s">
        <v>11</v>
      </c>
      <c r="D19" s="91">
        <v>221.7</v>
      </c>
      <c r="E19" s="87">
        <v>80</v>
      </c>
      <c r="F19" s="87">
        <f>E19*D19</f>
        <v>17736</v>
      </c>
      <c r="G19" s="87"/>
      <c r="H19" s="92"/>
      <c r="I19" s="87">
        <f>F19</f>
        <v>17736</v>
      </c>
      <c r="J19" s="17"/>
      <c r="K19" s="11"/>
    </row>
    <row r="20" spans="1:11" ht="15" thickBot="1">
      <c r="A20" s="153"/>
      <c r="B20" s="43" t="s">
        <v>32</v>
      </c>
      <c r="C20" s="30" t="s">
        <v>12</v>
      </c>
      <c r="D20" s="93">
        <v>110.85</v>
      </c>
      <c r="E20" s="94"/>
      <c r="F20" s="94"/>
      <c r="G20" s="94">
        <v>22.5</v>
      </c>
      <c r="H20" s="95">
        <v>2494.13</v>
      </c>
      <c r="I20" s="96">
        <v>2494.13</v>
      </c>
      <c r="J20" s="17"/>
      <c r="K20" s="11"/>
    </row>
    <row r="21" spans="1:11" ht="15" thickBot="1">
      <c r="A21" s="153"/>
      <c r="B21" s="43" t="s">
        <v>33</v>
      </c>
      <c r="C21" s="34" t="s">
        <v>19</v>
      </c>
      <c r="D21" s="93">
        <v>4214.7</v>
      </c>
      <c r="E21" s="94"/>
      <c r="F21" s="94"/>
      <c r="G21" s="94">
        <v>4.5</v>
      </c>
      <c r="H21" s="95">
        <v>18966.150000000001</v>
      </c>
      <c r="I21" s="96">
        <v>18966.150000000001</v>
      </c>
      <c r="J21" s="17"/>
      <c r="K21" s="11"/>
    </row>
    <row r="22" spans="1:11" ht="15" thickBot="1">
      <c r="A22" s="153"/>
      <c r="B22" s="43" t="s">
        <v>34</v>
      </c>
      <c r="C22" s="34" t="s">
        <v>19</v>
      </c>
      <c r="D22" s="93">
        <v>617.4</v>
      </c>
      <c r="E22" s="94"/>
      <c r="F22" s="94"/>
      <c r="G22" s="94">
        <v>3.6</v>
      </c>
      <c r="H22" s="95">
        <v>2222.64</v>
      </c>
      <c r="I22" s="96">
        <v>2222.64</v>
      </c>
      <c r="J22" s="17"/>
      <c r="K22" s="11"/>
    </row>
    <row r="23" spans="1:11" ht="15" thickBot="1">
      <c r="A23" s="152"/>
      <c r="B23" s="43" t="s">
        <v>35</v>
      </c>
      <c r="C23" s="34" t="s">
        <v>11</v>
      </c>
      <c r="D23" s="93">
        <v>66.510000000000005</v>
      </c>
      <c r="E23" s="94"/>
      <c r="F23" s="94"/>
      <c r="G23" s="94">
        <v>19.5</v>
      </c>
      <c r="H23" s="95">
        <v>1296.95</v>
      </c>
      <c r="I23" s="96">
        <v>1296.95</v>
      </c>
      <c r="J23" s="17"/>
      <c r="K23" s="11"/>
    </row>
    <row r="24" spans="1:11" ht="15" thickBot="1">
      <c r="A24" s="140">
        <v>3</v>
      </c>
      <c r="B24" s="42" t="s">
        <v>36</v>
      </c>
      <c r="C24" s="44" t="s">
        <v>22</v>
      </c>
      <c r="D24" s="91">
        <v>27.6</v>
      </c>
      <c r="E24" s="87">
        <v>10</v>
      </c>
      <c r="F24" s="87">
        <f>E24*D24</f>
        <v>276</v>
      </c>
      <c r="G24" s="87"/>
      <c r="H24" s="92"/>
      <c r="I24" s="87">
        <f>F24</f>
        <v>276</v>
      </c>
      <c r="J24" s="9"/>
      <c r="K24" s="10"/>
    </row>
    <row r="25" spans="1:11" ht="15" thickBot="1">
      <c r="A25" s="142"/>
      <c r="B25" s="43" t="s">
        <v>28</v>
      </c>
      <c r="C25" s="34" t="s">
        <v>29</v>
      </c>
      <c r="D25" s="93">
        <v>1.1000000000000001</v>
      </c>
      <c r="E25" s="94"/>
      <c r="F25" s="87"/>
      <c r="G25" s="94">
        <v>26.2</v>
      </c>
      <c r="H25" s="95">
        <v>28.92</v>
      </c>
      <c r="I25" s="96">
        <v>28.92</v>
      </c>
      <c r="J25" s="9">
        <v>500.1</v>
      </c>
      <c r="K25" s="10" t="e">
        <f>#REF!*J25</f>
        <v>#REF!</v>
      </c>
    </row>
    <row r="26" spans="1:11" ht="15" thickBot="1">
      <c r="A26" s="151">
        <v>4</v>
      </c>
      <c r="B26" s="42" t="s">
        <v>37</v>
      </c>
      <c r="C26" s="44" t="s">
        <v>22</v>
      </c>
      <c r="D26" s="91">
        <v>27.6</v>
      </c>
      <c r="E26" s="87">
        <v>70</v>
      </c>
      <c r="F26" s="87">
        <f t="shared" ref="F26" si="0">E26*D26</f>
        <v>1932</v>
      </c>
      <c r="G26" s="87"/>
      <c r="H26" s="92"/>
      <c r="I26" s="87">
        <f>F26</f>
        <v>1932</v>
      </c>
      <c r="J26" s="9"/>
      <c r="K26" s="10"/>
    </row>
    <row r="27" spans="1:11" ht="15" thickBot="1">
      <c r="A27" s="153"/>
      <c r="B27" s="43" t="s">
        <v>38</v>
      </c>
      <c r="C27" s="30" t="s">
        <v>12</v>
      </c>
      <c r="D27" s="93">
        <v>14</v>
      </c>
      <c r="E27" s="93"/>
      <c r="F27" s="94"/>
      <c r="G27" s="94">
        <v>48.3</v>
      </c>
      <c r="H27" s="95">
        <v>676.2</v>
      </c>
      <c r="I27" s="96">
        <v>676.2</v>
      </c>
      <c r="J27" s="9"/>
      <c r="K27" s="10"/>
    </row>
    <row r="28" spans="1:11" ht="15" thickBot="1">
      <c r="A28" s="153"/>
      <c r="B28" s="43" t="s">
        <v>39</v>
      </c>
      <c r="C28" s="30" t="s">
        <v>12</v>
      </c>
      <c r="D28" s="93">
        <v>4</v>
      </c>
      <c r="E28" s="93"/>
      <c r="F28" s="94"/>
      <c r="G28" s="94">
        <v>65</v>
      </c>
      <c r="H28" s="95">
        <v>260</v>
      </c>
      <c r="I28" s="96">
        <v>260</v>
      </c>
      <c r="J28" s="9"/>
      <c r="K28" s="10"/>
    </row>
    <row r="29" spans="1:11" ht="15" thickBot="1">
      <c r="A29" s="152"/>
      <c r="B29" s="43" t="s">
        <v>33</v>
      </c>
      <c r="C29" s="34" t="s">
        <v>19</v>
      </c>
      <c r="D29" s="93">
        <v>110.4</v>
      </c>
      <c r="E29" s="93"/>
      <c r="F29" s="94"/>
      <c r="G29" s="105">
        <v>4.5</v>
      </c>
      <c r="H29" s="95">
        <v>496.8</v>
      </c>
      <c r="I29" s="96">
        <v>496.8</v>
      </c>
      <c r="J29" s="9"/>
      <c r="K29" s="10"/>
    </row>
    <row r="30" spans="1:11" ht="15" thickBot="1">
      <c r="A30" s="35"/>
      <c r="B30" s="36" t="s">
        <v>14</v>
      </c>
      <c r="C30" s="37"/>
      <c r="D30" s="37"/>
      <c r="E30" s="37"/>
      <c r="F30" s="103">
        <f>SUM(F16:F28)</f>
        <v>22161</v>
      </c>
      <c r="G30" s="90"/>
      <c r="H30" s="107">
        <v>29470.16</v>
      </c>
      <c r="I30" s="40">
        <f>SUM(I16:I29)</f>
        <v>51631.17</v>
      </c>
      <c r="J30" s="9">
        <v>64.489999999999995</v>
      </c>
      <c r="K30" s="10" t="e">
        <f>#REF!*J30</f>
        <v>#REF!</v>
      </c>
    </row>
    <row r="31" spans="1:11" ht="15" thickBot="1">
      <c r="A31" s="45"/>
      <c r="B31" s="143" t="s">
        <v>112</v>
      </c>
      <c r="C31" s="144"/>
      <c r="D31" s="144"/>
      <c r="E31" s="144"/>
      <c r="F31" s="144"/>
      <c r="G31" s="144"/>
      <c r="H31" s="144"/>
      <c r="I31" s="144"/>
      <c r="J31" s="17"/>
      <c r="K31" s="11"/>
    </row>
    <row r="32" spans="1:11" ht="15" thickBot="1">
      <c r="A32" s="145">
        <v>1</v>
      </c>
      <c r="B32" s="42" t="s">
        <v>41</v>
      </c>
      <c r="C32" s="26" t="s">
        <v>11</v>
      </c>
      <c r="D32" s="26">
        <v>9.5</v>
      </c>
      <c r="E32" s="91">
        <v>10</v>
      </c>
      <c r="F32" s="87">
        <f>E32*D32</f>
        <v>95</v>
      </c>
      <c r="G32" s="87"/>
      <c r="H32" s="92"/>
      <c r="I32" s="87">
        <f>F32</f>
        <v>95</v>
      </c>
      <c r="J32" s="17"/>
      <c r="K32" s="11"/>
    </row>
    <row r="33" spans="1:11" ht="15" thickBot="1">
      <c r="A33" s="146"/>
      <c r="B33" s="43" t="s">
        <v>42</v>
      </c>
      <c r="C33" s="34" t="s">
        <v>11</v>
      </c>
      <c r="D33" s="30">
        <v>10.45</v>
      </c>
      <c r="E33" s="93"/>
      <c r="F33" s="87"/>
      <c r="G33" s="94">
        <v>14.8</v>
      </c>
      <c r="H33" s="95">
        <v>154.66</v>
      </c>
      <c r="I33" s="96">
        <v>154.66</v>
      </c>
      <c r="J33" s="17"/>
      <c r="K33" s="11"/>
    </row>
    <row r="34" spans="1:11" ht="15" thickBot="1">
      <c r="A34" s="140">
        <v>2</v>
      </c>
      <c r="B34" s="42" t="s">
        <v>43</v>
      </c>
      <c r="C34" s="26" t="s">
        <v>11</v>
      </c>
      <c r="D34" s="26">
        <v>9.5</v>
      </c>
      <c r="E34" s="91">
        <v>10</v>
      </c>
      <c r="F34" s="87">
        <f t="shared" ref="F34:F36" si="1">E34*D34</f>
        <v>95</v>
      </c>
      <c r="G34" s="87"/>
      <c r="H34" s="92"/>
      <c r="I34" s="87">
        <f>F34</f>
        <v>95</v>
      </c>
      <c r="J34" s="9"/>
      <c r="K34" s="10"/>
    </row>
    <row r="35" spans="1:11" ht="15" thickBot="1">
      <c r="A35" s="142"/>
      <c r="B35" s="43" t="s">
        <v>20</v>
      </c>
      <c r="C35" s="34" t="s">
        <v>11</v>
      </c>
      <c r="D35" s="30">
        <v>10.45</v>
      </c>
      <c r="E35" s="93"/>
      <c r="F35" s="87"/>
      <c r="G35" s="94">
        <v>52</v>
      </c>
      <c r="H35" s="95">
        <v>543.4</v>
      </c>
      <c r="I35" s="96">
        <v>543.4</v>
      </c>
      <c r="J35" s="9"/>
      <c r="K35" s="10"/>
    </row>
    <row r="36" spans="1:11" ht="15" thickBot="1">
      <c r="A36" s="140">
        <v>3</v>
      </c>
      <c r="B36" s="42" t="s">
        <v>44</v>
      </c>
      <c r="C36" s="44" t="s">
        <v>11</v>
      </c>
      <c r="D36" s="26">
        <v>9.5</v>
      </c>
      <c r="E36" s="91">
        <v>70</v>
      </c>
      <c r="F36" s="87">
        <f t="shared" si="1"/>
        <v>665</v>
      </c>
      <c r="G36" s="87"/>
      <c r="H36" s="92"/>
      <c r="I36" s="87">
        <f>F36</f>
        <v>665</v>
      </c>
      <c r="J36" s="9"/>
      <c r="K36" s="10"/>
    </row>
    <row r="37" spans="1:11" ht="15" thickBot="1">
      <c r="A37" s="141"/>
      <c r="B37" s="43" t="s">
        <v>45</v>
      </c>
      <c r="C37" s="34" t="s">
        <v>46</v>
      </c>
      <c r="D37" s="30">
        <v>0.27</v>
      </c>
      <c r="E37" s="93"/>
      <c r="F37" s="87"/>
      <c r="G37" s="94">
        <v>3100</v>
      </c>
      <c r="H37" s="95">
        <v>824.6</v>
      </c>
      <c r="I37" s="96">
        <v>824.6</v>
      </c>
      <c r="J37" s="9"/>
      <c r="K37" s="10"/>
    </row>
    <row r="38" spans="1:11" ht="15" thickBot="1">
      <c r="A38" s="142"/>
      <c r="B38" s="43" t="s">
        <v>47</v>
      </c>
      <c r="C38" s="34" t="s">
        <v>46</v>
      </c>
      <c r="D38" s="30">
        <v>1.06</v>
      </c>
      <c r="E38" s="93"/>
      <c r="F38" s="87"/>
      <c r="G38" s="105">
        <v>480</v>
      </c>
      <c r="H38" s="95">
        <v>510.72</v>
      </c>
      <c r="I38" s="96">
        <v>510.72</v>
      </c>
      <c r="J38" s="9"/>
      <c r="K38" s="10"/>
    </row>
    <row r="39" spans="1:11" ht="15" thickBot="1">
      <c r="A39" s="46"/>
      <c r="B39" s="36" t="s">
        <v>14</v>
      </c>
      <c r="C39" s="37"/>
      <c r="D39" s="37"/>
      <c r="E39" s="37"/>
      <c r="F39" s="103">
        <f>SUM(F32:F36)</f>
        <v>855</v>
      </c>
      <c r="G39" s="90"/>
      <c r="H39" s="107">
        <v>2033.38</v>
      </c>
      <c r="I39" s="40">
        <f>SUM(I32:I38)</f>
        <v>2888.38</v>
      </c>
      <c r="J39" s="9"/>
      <c r="K39" s="10"/>
    </row>
    <row r="40" spans="1:11" ht="15" thickBot="1">
      <c r="A40" s="47"/>
      <c r="B40" s="147" t="s">
        <v>122</v>
      </c>
      <c r="C40" s="144"/>
      <c r="D40" s="144"/>
      <c r="E40" s="144"/>
      <c r="F40" s="144"/>
      <c r="G40" s="144"/>
      <c r="H40" s="144"/>
      <c r="I40" s="144"/>
      <c r="J40" s="9"/>
      <c r="K40" s="10"/>
    </row>
    <row r="41" spans="1:11" ht="15" thickBot="1">
      <c r="A41" s="145">
        <v>1</v>
      </c>
      <c r="B41" s="42" t="s">
        <v>27</v>
      </c>
      <c r="C41" s="26" t="s">
        <v>11</v>
      </c>
      <c r="D41" s="91">
        <v>196.1</v>
      </c>
      <c r="E41" s="87">
        <v>10</v>
      </c>
      <c r="F41" s="87">
        <f>E41*D41</f>
        <v>1961</v>
      </c>
      <c r="G41" s="87"/>
      <c r="H41" s="92"/>
      <c r="I41" s="87">
        <f>F41</f>
        <v>1961</v>
      </c>
      <c r="J41" s="9"/>
      <c r="K41" s="10"/>
    </row>
    <row r="42" spans="1:11" ht="15" thickBot="1">
      <c r="A42" s="146"/>
      <c r="B42" s="43" t="s">
        <v>28</v>
      </c>
      <c r="C42" s="34" t="s">
        <v>29</v>
      </c>
      <c r="D42" s="93">
        <v>43.14</v>
      </c>
      <c r="E42" s="94"/>
      <c r="F42" s="87"/>
      <c r="G42" s="94">
        <v>26.2</v>
      </c>
      <c r="H42" s="95">
        <v>1130.32</v>
      </c>
      <c r="I42" s="96">
        <v>1130.32</v>
      </c>
      <c r="J42" s="20"/>
      <c r="K42" s="20"/>
    </row>
    <row r="43" spans="1:11" ht="15" thickBot="1">
      <c r="A43" s="140">
        <v>2</v>
      </c>
      <c r="B43" s="42" t="s">
        <v>49</v>
      </c>
      <c r="C43" s="26" t="s">
        <v>11</v>
      </c>
      <c r="D43" s="91">
        <v>196.1</v>
      </c>
      <c r="E43" s="87">
        <v>50</v>
      </c>
      <c r="F43" s="87">
        <f t="shared" ref="F43:F67" si="2">E43*D43</f>
        <v>9805</v>
      </c>
      <c r="G43" s="87"/>
      <c r="H43" s="92"/>
      <c r="I43" s="87">
        <f>F43</f>
        <v>9805</v>
      </c>
      <c r="J43" s="20"/>
      <c r="K43" s="20"/>
    </row>
    <row r="44" spans="1:11" ht="15" thickBot="1">
      <c r="A44" s="141"/>
      <c r="B44" s="43" t="s">
        <v>50</v>
      </c>
      <c r="C44" s="30" t="s">
        <v>12</v>
      </c>
      <c r="D44" s="93">
        <v>20</v>
      </c>
      <c r="E44" s="94"/>
      <c r="F44" s="87"/>
      <c r="G44" s="94">
        <v>28.7</v>
      </c>
      <c r="H44" s="95">
        <v>574</v>
      </c>
      <c r="I44" s="96">
        <v>574</v>
      </c>
      <c r="J44" s="20"/>
      <c r="K44" s="20"/>
    </row>
    <row r="45" spans="1:11" ht="15" thickBot="1">
      <c r="A45" s="142"/>
      <c r="B45" s="43" t="s">
        <v>51</v>
      </c>
      <c r="C45" s="34" t="s">
        <v>19</v>
      </c>
      <c r="D45" s="93">
        <v>431.42</v>
      </c>
      <c r="E45" s="94"/>
      <c r="F45" s="87"/>
      <c r="G45" s="94">
        <v>4.95</v>
      </c>
      <c r="H45" s="95">
        <v>2135.5300000000002</v>
      </c>
      <c r="I45" s="96">
        <v>2135.5300000000002</v>
      </c>
      <c r="J45" s="20"/>
      <c r="K45" s="20"/>
    </row>
    <row r="46" spans="1:11" ht="15" thickBot="1">
      <c r="A46" s="151">
        <v>3</v>
      </c>
      <c r="B46" s="42" t="s">
        <v>52</v>
      </c>
      <c r="C46" s="26" t="s">
        <v>11</v>
      </c>
      <c r="D46" s="91">
        <v>196.1</v>
      </c>
      <c r="E46" s="87">
        <v>10</v>
      </c>
      <c r="F46" s="87">
        <f t="shared" si="2"/>
        <v>1961</v>
      </c>
      <c r="G46" s="87"/>
      <c r="H46" s="92"/>
      <c r="I46" s="87">
        <f>F46</f>
        <v>1961</v>
      </c>
      <c r="J46" s="20"/>
      <c r="K46" s="20">
        <v>4</v>
      </c>
    </row>
    <row r="47" spans="1:11" ht="15" thickBot="1">
      <c r="A47" s="152"/>
      <c r="B47" s="43" t="s">
        <v>28</v>
      </c>
      <c r="C47" s="34" t="s">
        <v>29</v>
      </c>
      <c r="D47" s="93">
        <v>43.14</v>
      </c>
      <c r="E47" s="94"/>
      <c r="F47" s="87"/>
      <c r="G47" s="94">
        <v>26.2</v>
      </c>
      <c r="H47" s="95">
        <v>1130.32</v>
      </c>
      <c r="I47" s="96">
        <v>1130.32</v>
      </c>
      <c r="J47" s="20"/>
      <c r="K47" s="20"/>
    </row>
    <row r="48" spans="1:11" ht="15" thickBot="1">
      <c r="A48" s="140">
        <v>4</v>
      </c>
      <c r="B48" s="42" t="s">
        <v>53</v>
      </c>
      <c r="C48" s="26" t="s">
        <v>11</v>
      </c>
      <c r="D48" s="91">
        <v>196.1</v>
      </c>
      <c r="E48" s="87">
        <v>50</v>
      </c>
      <c r="F48" s="87">
        <f t="shared" si="2"/>
        <v>9805</v>
      </c>
      <c r="G48" s="87"/>
      <c r="H48" s="92"/>
      <c r="I48" s="87">
        <f>F48</f>
        <v>9805</v>
      </c>
      <c r="J48" s="20"/>
      <c r="K48" s="20"/>
    </row>
    <row r="49" spans="1:11" ht="15" thickBot="1">
      <c r="A49" s="141"/>
      <c r="B49" s="43" t="s">
        <v>54</v>
      </c>
      <c r="C49" s="34" t="s">
        <v>29</v>
      </c>
      <c r="D49" s="93">
        <v>65.3</v>
      </c>
      <c r="E49" s="94"/>
      <c r="F49" s="87"/>
      <c r="G49" s="94">
        <v>44.9</v>
      </c>
      <c r="H49" s="95">
        <v>2932.03</v>
      </c>
      <c r="I49" s="96">
        <v>2932.03</v>
      </c>
      <c r="J49" s="20"/>
      <c r="K49" s="20"/>
    </row>
    <row r="50" spans="1:11" ht="15" thickBot="1">
      <c r="A50" s="142"/>
      <c r="B50" s="43" t="s">
        <v>55</v>
      </c>
      <c r="C50" s="34" t="s">
        <v>11</v>
      </c>
      <c r="D50" s="93">
        <v>215.71</v>
      </c>
      <c r="E50" s="94"/>
      <c r="F50" s="87"/>
      <c r="G50" s="94">
        <v>7.9</v>
      </c>
      <c r="H50" s="95">
        <v>1704.11</v>
      </c>
      <c r="I50" s="96">
        <v>1704.11</v>
      </c>
      <c r="J50" s="20"/>
      <c r="K50" s="20"/>
    </row>
    <row r="51" spans="1:11" ht="15" thickBot="1">
      <c r="A51" s="151">
        <v>5</v>
      </c>
      <c r="B51" s="42" t="s">
        <v>56</v>
      </c>
      <c r="C51" s="26" t="s">
        <v>11</v>
      </c>
      <c r="D51" s="91">
        <v>196.1</v>
      </c>
      <c r="E51" s="87">
        <v>10</v>
      </c>
      <c r="F51" s="87">
        <f t="shared" si="2"/>
        <v>1961</v>
      </c>
      <c r="G51" s="87"/>
      <c r="H51" s="92"/>
      <c r="I51" s="87">
        <f>F51</f>
        <v>1961</v>
      </c>
      <c r="J51" s="20"/>
      <c r="K51" s="20"/>
    </row>
    <row r="52" spans="1:11" ht="15" thickBot="1">
      <c r="A52" s="152"/>
      <c r="B52" s="43" t="s">
        <v>28</v>
      </c>
      <c r="C52" s="34" t="s">
        <v>29</v>
      </c>
      <c r="D52" s="93">
        <v>43.14</v>
      </c>
      <c r="E52" s="94"/>
      <c r="F52" s="87"/>
      <c r="G52" s="94">
        <v>26.2</v>
      </c>
      <c r="H52" s="95">
        <v>1130.32</v>
      </c>
      <c r="I52" s="96">
        <v>1130.32</v>
      </c>
      <c r="J52" s="20"/>
      <c r="K52" s="20"/>
    </row>
    <row r="53" spans="1:11" ht="15" thickBot="1">
      <c r="A53" s="154">
        <v>6</v>
      </c>
      <c r="B53" s="48" t="s">
        <v>57</v>
      </c>
      <c r="C53" s="49" t="s">
        <v>11</v>
      </c>
      <c r="D53" s="118">
        <v>196.1</v>
      </c>
      <c r="E53" s="108">
        <v>50</v>
      </c>
      <c r="F53" s="87">
        <f t="shared" si="2"/>
        <v>9805</v>
      </c>
      <c r="G53" s="108"/>
      <c r="H53" s="113"/>
      <c r="I53" s="108">
        <f>F53</f>
        <v>9805</v>
      </c>
      <c r="J53" s="20"/>
      <c r="K53" s="20"/>
    </row>
    <row r="54" spans="1:11" ht="15" thickBot="1">
      <c r="A54" s="155"/>
      <c r="B54" s="53" t="s">
        <v>58</v>
      </c>
      <c r="C54" s="54" t="s">
        <v>19</v>
      </c>
      <c r="D54" s="119">
        <v>323.57</v>
      </c>
      <c r="E54" s="109"/>
      <c r="F54" s="87"/>
      <c r="G54" s="109">
        <v>5.6</v>
      </c>
      <c r="H54" s="114">
        <v>1811.96</v>
      </c>
      <c r="I54" s="115">
        <v>1811.96</v>
      </c>
      <c r="J54" s="20"/>
      <c r="K54" s="20"/>
    </row>
    <row r="55" spans="1:11" ht="15" thickBot="1">
      <c r="A55" s="156"/>
      <c r="B55" s="53" t="s">
        <v>59</v>
      </c>
      <c r="C55" s="54" t="s">
        <v>19</v>
      </c>
      <c r="D55" s="119">
        <v>161.78</v>
      </c>
      <c r="E55" s="109"/>
      <c r="F55" s="87"/>
      <c r="G55" s="109">
        <v>8.8000000000000007</v>
      </c>
      <c r="H55" s="114">
        <v>1423.69</v>
      </c>
      <c r="I55" s="115">
        <v>1423.69</v>
      </c>
      <c r="J55" s="20"/>
      <c r="K55" s="20"/>
    </row>
    <row r="56" spans="1:11" ht="15" thickBot="1">
      <c r="A56" s="151">
        <v>7</v>
      </c>
      <c r="B56" s="42" t="s">
        <v>36</v>
      </c>
      <c r="C56" s="26" t="s">
        <v>22</v>
      </c>
      <c r="D56" s="91">
        <v>27.6</v>
      </c>
      <c r="E56" s="87">
        <v>10</v>
      </c>
      <c r="F56" s="87">
        <f t="shared" si="2"/>
        <v>276</v>
      </c>
      <c r="G56" s="87"/>
      <c r="H56" s="92"/>
      <c r="I56" s="87">
        <f>F56</f>
        <v>276</v>
      </c>
      <c r="J56" s="20"/>
      <c r="K56" s="20"/>
    </row>
    <row r="57" spans="1:11" ht="15" thickBot="1">
      <c r="A57" s="152"/>
      <c r="B57" s="43" t="s">
        <v>28</v>
      </c>
      <c r="C57" s="34" t="s">
        <v>29</v>
      </c>
      <c r="D57" s="93">
        <v>6.07</v>
      </c>
      <c r="E57" s="94"/>
      <c r="F57" s="87"/>
      <c r="G57" s="94">
        <v>26.2</v>
      </c>
      <c r="H57" s="95">
        <v>159.09</v>
      </c>
      <c r="I57" s="96">
        <v>159.09</v>
      </c>
      <c r="J57" s="20"/>
      <c r="K57" s="20"/>
    </row>
    <row r="58" spans="1:11" ht="15" thickBot="1">
      <c r="A58" s="140">
        <v>8</v>
      </c>
      <c r="B58" s="42" t="s">
        <v>60</v>
      </c>
      <c r="C58" s="26" t="s">
        <v>22</v>
      </c>
      <c r="D58" s="91">
        <v>27.6</v>
      </c>
      <c r="E58" s="87">
        <v>50</v>
      </c>
      <c r="F58" s="87">
        <f t="shared" si="2"/>
        <v>1380</v>
      </c>
      <c r="G58" s="87"/>
      <c r="H58" s="92"/>
      <c r="I58" s="87">
        <f>F58</f>
        <v>1380</v>
      </c>
      <c r="J58" s="20"/>
      <c r="K58" s="20"/>
    </row>
    <row r="59" spans="1:11" ht="15" thickBot="1">
      <c r="A59" s="142"/>
      <c r="B59" s="43" t="s">
        <v>51</v>
      </c>
      <c r="C59" s="34" t="s">
        <v>19</v>
      </c>
      <c r="D59" s="93">
        <v>60.72</v>
      </c>
      <c r="E59" s="94"/>
      <c r="F59" s="87"/>
      <c r="G59" s="94">
        <v>4.95</v>
      </c>
      <c r="H59" s="95">
        <v>300.56</v>
      </c>
      <c r="I59" s="96">
        <v>300.56</v>
      </c>
      <c r="J59" s="20"/>
      <c r="K59" s="20"/>
    </row>
    <row r="60" spans="1:11" ht="15" thickBot="1">
      <c r="A60" s="151">
        <v>9</v>
      </c>
      <c r="B60" s="42" t="s">
        <v>61</v>
      </c>
      <c r="C60" s="26" t="s">
        <v>22</v>
      </c>
      <c r="D60" s="91">
        <v>27.6</v>
      </c>
      <c r="E60" s="87">
        <v>10</v>
      </c>
      <c r="F60" s="87">
        <f t="shared" si="2"/>
        <v>276</v>
      </c>
      <c r="G60" s="87"/>
      <c r="H60" s="92"/>
      <c r="I60" s="87">
        <f>F60</f>
        <v>276</v>
      </c>
      <c r="J60" s="20"/>
      <c r="K60" s="20"/>
    </row>
    <row r="61" spans="1:11" ht="15" thickBot="1">
      <c r="A61" s="152"/>
      <c r="B61" s="43" t="s">
        <v>28</v>
      </c>
      <c r="C61" s="34" t="s">
        <v>29</v>
      </c>
      <c r="D61" s="93">
        <v>6.07</v>
      </c>
      <c r="E61" s="94"/>
      <c r="F61" s="87"/>
      <c r="G61" s="94">
        <v>26.2</v>
      </c>
      <c r="H61" s="95">
        <v>159.09</v>
      </c>
      <c r="I61" s="96">
        <v>159.09</v>
      </c>
      <c r="J61" s="20"/>
      <c r="K61" s="20"/>
    </row>
    <row r="62" spans="1:11" ht="15" thickBot="1">
      <c r="A62" s="140">
        <v>10</v>
      </c>
      <c r="B62" s="42" t="s">
        <v>53</v>
      </c>
      <c r="C62" s="26" t="s">
        <v>22</v>
      </c>
      <c r="D62" s="91">
        <v>27.6</v>
      </c>
      <c r="E62" s="87">
        <v>50</v>
      </c>
      <c r="F62" s="87">
        <f t="shared" si="2"/>
        <v>1380</v>
      </c>
      <c r="G62" s="87"/>
      <c r="H62" s="92"/>
      <c r="I62" s="87">
        <f>F62</f>
        <v>1380</v>
      </c>
      <c r="J62" s="20"/>
      <c r="K62" s="20"/>
    </row>
    <row r="63" spans="1:11" ht="15" thickBot="1">
      <c r="A63" s="141"/>
      <c r="B63" s="43" t="s">
        <v>54</v>
      </c>
      <c r="C63" s="34" t="s">
        <v>29</v>
      </c>
      <c r="D63" s="93">
        <v>9.19</v>
      </c>
      <c r="E63" s="94"/>
      <c r="F63" s="87"/>
      <c r="G63" s="94">
        <v>44.9</v>
      </c>
      <c r="H63" s="95">
        <v>412.67</v>
      </c>
      <c r="I63" s="96">
        <v>412.67</v>
      </c>
      <c r="J63" s="20"/>
      <c r="K63" s="20"/>
    </row>
    <row r="64" spans="1:11" ht="15" thickBot="1">
      <c r="A64" s="142"/>
      <c r="B64" s="43" t="s">
        <v>55</v>
      </c>
      <c r="C64" s="34" t="s">
        <v>11</v>
      </c>
      <c r="D64" s="93">
        <v>6.07</v>
      </c>
      <c r="E64" s="94"/>
      <c r="F64" s="87"/>
      <c r="G64" s="94">
        <v>7.9</v>
      </c>
      <c r="H64" s="95">
        <v>47.97</v>
      </c>
      <c r="I64" s="96">
        <v>47.97</v>
      </c>
      <c r="J64" s="20"/>
      <c r="K64" s="20"/>
    </row>
    <row r="65" spans="1:11" ht="15" thickBot="1">
      <c r="A65" s="151">
        <v>11</v>
      </c>
      <c r="B65" s="42" t="s">
        <v>36</v>
      </c>
      <c r="C65" s="26" t="s">
        <v>22</v>
      </c>
      <c r="D65" s="91">
        <v>27.6</v>
      </c>
      <c r="E65" s="87">
        <v>10</v>
      </c>
      <c r="F65" s="87">
        <f t="shared" si="2"/>
        <v>276</v>
      </c>
      <c r="G65" s="87"/>
      <c r="H65" s="92"/>
      <c r="I65" s="87">
        <f>F65</f>
        <v>276</v>
      </c>
      <c r="J65" s="20"/>
      <c r="K65" s="20"/>
    </row>
    <row r="66" spans="1:11" ht="15" thickBot="1">
      <c r="A66" s="152"/>
      <c r="B66" s="43" t="s">
        <v>28</v>
      </c>
      <c r="C66" s="34" t="s">
        <v>29</v>
      </c>
      <c r="D66" s="93">
        <v>6.07</v>
      </c>
      <c r="E66" s="94"/>
      <c r="F66" s="87"/>
      <c r="G66" s="94">
        <v>26.2</v>
      </c>
      <c r="H66" s="95">
        <v>159.09</v>
      </c>
      <c r="I66" s="96">
        <v>159.09</v>
      </c>
      <c r="J66" s="20"/>
      <c r="K66" s="20"/>
    </row>
    <row r="67" spans="1:11" ht="15" thickBot="1">
      <c r="A67" s="140">
        <v>12</v>
      </c>
      <c r="B67" s="42" t="s">
        <v>62</v>
      </c>
      <c r="C67" s="44" t="s">
        <v>22</v>
      </c>
      <c r="D67" s="91">
        <v>27.6</v>
      </c>
      <c r="E67" s="87">
        <v>50</v>
      </c>
      <c r="F67" s="87">
        <f t="shared" si="2"/>
        <v>1380</v>
      </c>
      <c r="G67" s="87"/>
      <c r="H67" s="92"/>
      <c r="I67" s="87">
        <f>F67</f>
        <v>1380</v>
      </c>
      <c r="J67" s="20"/>
      <c r="K67" s="20"/>
    </row>
    <row r="68" spans="1:11" ht="15" thickBot="1">
      <c r="A68" s="141"/>
      <c r="B68" s="43" t="s">
        <v>58</v>
      </c>
      <c r="C68" s="34" t="s">
        <v>19</v>
      </c>
      <c r="D68" s="93">
        <v>45.54</v>
      </c>
      <c r="E68" s="94"/>
      <c r="F68" s="87"/>
      <c r="G68" s="94">
        <v>5.6</v>
      </c>
      <c r="H68" s="95">
        <v>255.02</v>
      </c>
      <c r="I68" s="96">
        <v>255.02</v>
      </c>
      <c r="J68" s="20"/>
      <c r="K68" s="20"/>
    </row>
    <row r="69" spans="1:11" ht="15" thickBot="1">
      <c r="A69" s="141"/>
      <c r="B69" s="43" t="s">
        <v>59</v>
      </c>
      <c r="C69" s="34" t="s">
        <v>19</v>
      </c>
      <c r="D69" s="93">
        <v>22.77</v>
      </c>
      <c r="E69" s="94"/>
      <c r="F69" s="87"/>
      <c r="G69" s="105">
        <v>8.8000000000000007</v>
      </c>
      <c r="H69" s="95">
        <v>200.38</v>
      </c>
      <c r="I69" s="96">
        <v>200.38</v>
      </c>
      <c r="J69" s="20"/>
      <c r="K69" s="20"/>
    </row>
    <row r="70" spans="1:11" ht="15" thickBot="1">
      <c r="A70" s="59"/>
      <c r="B70" s="36" t="s">
        <v>14</v>
      </c>
      <c r="C70" s="37"/>
      <c r="D70" s="37"/>
      <c r="E70" s="37"/>
      <c r="F70" s="103">
        <f>SUM(F41:F69)</f>
        <v>40266</v>
      </c>
      <c r="G70" s="90"/>
      <c r="H70" s="107">
        <v>15666.14</v>
      </c>
      <c r="I70" s="40">
        <f>SUM(I41:I69)</f>
        <v>55932.14999999998</v>
      </c>
      <c r="J70" s="20"/>
      <c r="K70" s="20"/>
    </row>
    <row r="71" spans="1:11" ht="15" thickBot="1">
      <c r="A71" s="60"/>
      <c r="B71" s="147" t="s">
        <v>123</v>
      </c>
      <c r="C71" s="144"/>
      <c r="D71" s="144"/>
      <c r="E71" s="144"/>
      <c r="F71" s="144"/>
      <c r="G71" s="144"/>
      <c r="H71" s="144"/>
      <c r="I71" s="144"/>
      <c r="J71" s="20"/>
      <c r="K71" s="20"/>
    </row>
    <row r="72" spans="1:11" ht="15" thickBot="1">
      <c r="A72" s="145">
        <v>1</v>
      </c>
      <c r="B72" s="42" t="s">
        <v>64</v>
      </c>
      <c r="C72" s="26" t="s">
        <v>11</v>
      </c>
      <c r="D72" s="91">
        <v>53.8</v>
      </c>
      <c r="E72" s="87">
        <v>10</v>
      </c>
      <c r="F72" s="87">
        <f>E72*D72</f>
        <v>538</v>
      </c>
      <c r="G72" s="87"/>
      <c r="H72" s="92"/>
      <c r="I72" s="87">
        <f>F72</f>
        <v>538</v>
      </c>
      <c r="J72" s="20"/>
      <c r="K72" s="20"/>
    </row>
    <row r="73" spans="1:11" ht="15" thickBot="1">
      <c r="A73" s="146"/>
      <c r="B73" s="43" t="s">
        <v>28</v>
      </c>
      <c r="C73" s="34" t="s">
        <v>29</v>
      </c>
      <c r="D73" s="93">
        <v>11.84</v>
      </c>
      <c r="E73" s="94"/>
      <c r="F73" s="94"/>
      <c r="G73" s="94">
        <v>26.2</v>
      </c>
      <c r="H73" s="95">
        <v>310.10000000000002</v>
      </c>
      <c r="I73" s="96">
        <v>310.10000000000002</v>
      </c>
      <c r="J73" s="20"/>
      <c r="K73" s="20"/>
    </row>
    <row r="74" spans="1:11" ht="15" thickBot="1">
      <c r="A74" s="151">
        <v>2</v>
      </c>
      <c r="B74" s="42" t="s">
        <v>65</v>
      </c>
      <c r="C74" s="26" t="s">
        <v>11</v>
      </c>
      <c r="D74" s="91">
        <v>11</v>
      </c>
      <c r="E74" s="87">
        <v>50</v>
      </c>
      <c r="F74" s="87">
        <f>E74*D74</f>
        <v>550</v>
      </c>
      <c r="G74" s="87"/>
      <c r="H74" s="92"/>
      <c r="I74" s="87">
        <f>F74</f>
        <v>550</v>
      </c>
      <c r="J74" s="20"/>
      <c r="K74" s="20"/>
    </row>
    <row r="75" spans="1:11" ht="15" thickBot="1">
      <c r="A75" s="152"/>
      <c r="B75" s="43" t="s">
        <v>66</v>
      </c>
      <c r="C75" s="34" t="s">
        <v>19</v>
      </c>
      <c r="D75" s="93">
        <v>88</v>
      </c>
      <c r="E75" s="94"/>
      <c r="F75" s="94"/>
      <c r="G75" s="94">
        <v>15.9</v>
      </c>
      <c r="H75" s="95">
        <v>1399.2</v>
      </c>
      <c r="I75" s="96">
        <v>1399.2</v>
      </c>
      <c r="J75" s="20"/>
      <c r="K75" s="20"/>
    </row>
    <row r="76" spans="1:11" ht="15" thickBot="1">
      <c r="A76" s="151">
        <v>3</v>
      </c>
      <c r="B76" s="42" t="s">
        <v>67</v>
      </c>
      <c r="C76" s="26" t="s">
        <v>11</v>
      </c>
      <c r="D76" s="91">
        <v>53.8</v>
      </c>
      <c r="E76" s="120">
        <v>250</v>
      </c>
      <c r="F76" s="120">
        <f>E76*D76</f>
        <v>13450</v>
      </c>
      <c r="G76" s="120"/>
      <c r="H76" s="121"/>
      <c r="I76" s="120">
        <f>F76</f>
        <v>13450</v>
      </c>
      <c r="J76" s="20"/>
      <c r="K76" s="20"/>
    </row>
    <row r="77" spans="1:11" ht="15" thickBot="1">
      <c r="A77" s="153"/>
      <c r="B77" s="42" t="s">
        <v>68</v>
      </c>
      <c r="C77" s="26" t="s">
        <v>22</v>
      </c>
      <c r="D77" s="118">
        <v>33.799999999999997</v>
      </c>
      <c r="E77" s="120">
        <v>50</v>
      </c>
      <c r="F77" s="122">
        <f>E77*D77</f>
        <v>1689.9999999999998</v>
      </c>
      <c r="G77" s="120"/>
      <c r="H77" s="121"/>
      <c r="I77" s="120">
        <f>F77</f>
        <v>1689.9999999999998</v>
      </c>
      <c r="J77" s="20"/>
      <c r="K77" s="20"/>
    </row>
    <row r="78" spans="1:11" ht="15" thickBot="1">
      <c r="A78" s="153"/>
      <c r="B78" s="43" t="s">
        <v>69</v>
      </c>
      <c r="C78" s="34" t="s">
        <v>11</v>
      </c>
      <c r="D78" s="93">
        <v>50.72</v>
      </c>
      <c r="E78" s="93"/>
      <c r="F78" s="94"/>
      <c r="G78" s="94"/>
      <c r="H78" s="95"/>
      <c r="I78" s="96"/>
      <c r="J78" s="20"/>
      <c r="K78" s="20"/>
    </row>
    <row r="79" spans="1:11" ht="15" thickBot="1">
      <c r="A79" s="153"/>
      <c r="B79" s="43" t="s">
        <v>70</v>
      </c>
      <c r="C79" s="34" t="s">
        <v>11</v>
      </c>
      <c r="D79" s="93">
        <v>6.6</v>
      </c>
      <c r="E79" s="93"/>
      <c r="F79" s="94"/>
      <c r="G79" s="94"/>
      <c r="H79" s="95"/>
      <c r="I79" s="96"/>
      <c r="J79" s="20"/>
      <c r="K79" s="20"/>
    </row>
    <row r="80" spans="1:11" ht="28.2" thickBot="1">
      <c r="A80" s="153"/>
      <c r="B80" s="43" t="s">
        <v>71</v>
      </c>
      <c r="C80" s="34" t="s">
        <v>19</v>
      </c>
      <c r="D80" s="93">
        <v>322.8</v>
      </c>
      <c r="E80" s="93"/>
      <c r="F80" s="94"/>
      <c r="G80" s="94">
        <v>13.95</v>
      </c>
      <c r="H80" s="95">
        <v>4503.0600000000004</v>
      </c>
      <c r="I80" s="96">
        <v>4503.0600000000004</v>
      </c>
      <c r="J80" s="20"/>
      <c r="K80" s="20"/>
    </row>
    <row r="81" spans="1:11" ht="15" thickBot="1">
      <c r="A81" s="153"/>
      <c r="B81" s="43" t="s">
        <v>72</v>
      </c>
      <c r="C81" s="34" t="s">
        <v>19</v>
      </c>
      <c r="D81" s="93">
        <v>50.84</v>
      </c>
      <c r="E81" s="93"/>
      <c r="F81" s="94"/>
      <c r="G81" s="105">
        <v>85</v>
      </c>
      <c r="H81" s="95">
        <v>4321.49</v>
      </c>
      <c r="I81" s="96">
        <v>4321.49</v>
      </c>
      <c r="J81" s="20"/>
      <c r="K81" s="20"/>
    </row>
    <row r="82" spans="1:11" ht="15" thickBot="1">
      <c r="A82" s="59"/>
      <c r="B82" s="36" t="s">
        <v>14</v>
      </c>
      <c r="C82" s="37"/>
      <c r="D82" s="99"/>
      <c r="E82" s="99"/>
      <c r="F82" s="103">
        <f>F72+F74+F76+F77</f>
        <v>16228</v>
      </c>
      <c r="G82" s="106"/>
      <c r="H82" s="104">
        <v>10533.85</v>
      </c>
      <c r="I82" s="102">
        <f>SUM(I72:I81)</f>
        <v>26761.85</v>
      </c>
      <c r="J82" s="20"/>
      <c r="K82" s="20"/>
    </row>
    <row r="83" spans="1:11" ht="15" thickBot="1">
      <c r="A83" s="61"/>
      <c r="B83" s="147" t="s">
        <v>124</v>
      </c>
      <c r="C83" s="144"/>
      <c r="D83" s="144"/>
      <c r="E83" s="144"/>
      <c r="F83" s="144"/>
      <c r="G83" s="144"/>
      <c r="H83" s="144"/>
      <c r="I83" s="144"/>
      <c r="J83" s="20"/>
      <c r="K83" s="20"/>
    </row>
    <row r="84" spans="1:11" ht="15" thickBot="1">
      <c r="A84" s="157">
        <v>1</v>
      </c>
      <c r="B84" s="42" t="s">
        <v>64</v>
      </c>
      <c r="C84" s="26" t="s">
        <v>11</v>
      </c>
      <c r="D84" s="26">
        <v>29.2</v>
      </c>
      <c r="E84" s="87">
        <v>10</v>
      </c>
      <c r="F84" s="87">
        <f>E84*D84</f>
        <v>292</v>
      </c>
      <c r="G84" s="87"/>
      <c r="H84" s="92"/>
      <c r="I84" s="87">
        <f>F84</f>
        <v>292</v>
      </c>
      <c r="J84" s="20"/>
      <c r="K84" s="20"/>
    </row>
    <row r="85" spans="1:11" ht="15" thickBot="1">
      <c r="A85" s="158"/>
      <c r="B85" s="43" t="s">
        <v>28</v>
      </c>
      <c r="C85" s="34" t="s">
        <v>29</v>
      </c>
      <c r="D85" s="30">
        <v>6.42</v>
      </c>
      <c r="E85" s="94"/>
      <c r="F85" s="94"/>
      <c r="G85" s="94">
        <v>26.2</v>
      </c>
      <c r="H85" s="95">
        <v>168.31</v>
      </c>
      <c r="I85" s="96">
        <v>168.31</v>
      </c>
      <c r="J85" s="20"/>
      <c r="K85" s="20"/>
    </row>
    <row r="86" spans="1:11" ht="15" thickBot="1">
      <c r="A86" s="151">
        <v>2</v>
      </c>
      <c r="B86" s="42" t="s">
        <v>74</v>
      </c>
      <c r="C86" s="26" t="s">
        <v>11</v>
      </c>
      <c r="D86" s="26">
        <v>29.2</v>
      </c>
      <c r="E86" s="87">
        <v>60</v>
      </c>
      <c r="F86" s="87">
        <f>E86*D86</f>
        <v>1752</v>
      </c>
      <c r="G86" s="87"/>
      <c r="H86" s="92"/>
      <c r="I86" s="87">
        <f>F86</f>
        <v>1752</v>
      </c>
      <c r="J86" s="20"/>
      <c r="K86" s="20"/>
    </row>
    <row r="87" spans="1:11" ht="15" thickBot="1">
      <c r="A87" s="152"/>
      <c r="B87" s="43" t="s">
        <v>75</v>
      </c>
      <c r="C87" s="34" t="s">
        <v>19</v>
      </c>
      <c r="D87" s="30">
        <v>105.12</v>
      </c>
      <c r="E87" s="94"/>
      <c r="F87" s="94"/>
      <c r="G87" s="94">
        <v>18.899999999999999</v>
      </c>
      <c r="H87" s="95">
        <v>1986.77</v>
      </c>
      <c r="I87" s="96">
        <v>1986.77</v>
      </c>
      <c r="J87" s="20"/>
      <c r="K87" s="20"/>
    </row>
    <row r="88" spans="1:11" ht="15" thickBot="1">
      <c r="A88" s="151">
        <v>3</v>
      </c>
      <c r="B88" s="42" t="s">
        <v>76</v>
      </c>
      <c r="C88" s="26" t="s">
        <v>11</v>
      </c>
      <c r="D88" s="26">
        <v>29.2</v>
      </c>
      <c r="E88" s="87">
        <v>5</v>
      </c>
      <c r="F88" s="87">
        <f>E88*D88</f>
        <v>146</v>
      </c>
      <c r="G88" s="87"/>
      <c r="H88" s="92"/>
      <c r="I88" s="87">
        <f>F88</f>
        <v>146</v>
      </c>
      <c r="J88" s="20"/>
      <c r="K88" s="20"/>
    </row>
    <row r="89" spans="1:11" ht="15" thickBot="1">
      <c r="A89" s="153"/>
      <c r="B89" s="43" t="s">
        <v>77</v>
      </c>
      <c r="C89" s="34" t="s">
        <v>11</v>
      </c>
      <c r="D89" s="30">
        <v>32.119999999999997</v>
      </c>
      <c r="E89" s="94"/>
      <c r="F89" s="94"/>
      <c r="G89" s="94">
        <v>41</v>
      </c>
      <c r="H89" s="95">
        <v>1316.92</v>
      </c>
      <c r="I89" s="96">
        <v>1316.92</v>
      </c>
      <c r="J89" s="20"/>
      <c r="K89" s="20"/>
    </row>
    <row r="90" spans="1:11" ht="15" thickBot="1">
      <c r="A90" s="152"/>
      <c r="B90" s="43" t="s">
        <v>78</v>
      </c>
      <c r="C90" s="34" t="s">
        <v>12</v>
      </c>
      <c r="D90" s="30">
        <v>2</v>
      </c>
      <c r="E90" s="94"/>
      <c r="F90" s="94"/>
      <c r="G90" s="94">
        <v>45</v>
      </c>
      <c r="H90" s="95">
        <v>90</v>
      </c>
      <c r="I90" s="96">
        <v>90</v>
      </c>
      <c r="J90" s="20"/>
      <c r="K90" s="20"/>
    </row>
    <row r="91" spans="1:11" ht="15" thickBot="1">
      <c r="A91" s="151">
        <v>4</v>
      </c>
      <c r="B91" s="42" t="s">
        <v>79</v>
      </c>
      <c r="C91" s="26" t="s">
        <v>11</v>
      </c>
      <c r="D91" s="26">
        <v>29.2</v>
      </c>
      <c r="E91" s="87">
        <v>40</v>
      </c>
      <c r="F91" s="87">
        <f>E91*D91</f>
        <v>1168</v>
      </c>
      <c r="G91" s="87"/>
      <c r="H91" s="92"/>
      <c r="I91" s="87">
        <f>F91</f>
        <v>1168</v>
      </c>
      <c r="J91" s="4"/>
      <c r="K91" s="4"/>
    </row>
    <row r="92" spans="1:11" ht="15" thickBot="1">
      <c r="A92" s="153"/>
      <c r="B92" s="43" t="s">
        <v>80</v>
      </c>
      <c r="C92" s="34" t="s">
        <v>11</v>
      </c>
      <c r="D92" s="30">
        <v>20.57</v>
      </c>
      <c r="E92" s="93"/>
      <c r="F92" s="94"/>
      <c r="G92" s="105"/>
      <c r="H92" s="95"/>
      <c r="I92" s="96"/>
      <c r="J92" s="4"/>
      <c r="K92" s="4"/>
    </row>
    <row r="93" spans="1:11" ht="15" thickBot="1">
      <c r="A93" s="59"/>
      <c r="B93" s="62" t="s">
        <v>14</v>
      </c>
      <c r="C93" s="37"/>
      <c r="D93" s="37"/>
      <c r="E93" s="37"/>
      <c r="F93" s="103">
        <f>SUM(F84:F92)</f>
        <v>3358</v>
      </c>
      <c r="G93" s="90"/>
      <c r="H93" s="107">
        <v>3562</v>
      </c>
      <c r="I93" s="40">
        <f>SUM(I84:I92)</f>
        <v>6920</v>
      </c>
      <c r="J93" s="4"/>
      <c r="K93" s="4"/>
    </row>
    <row r="94" spans="1:11" ht="15" thickBot="1">
      <c r="A94" s="60"/>
      <c r="B94" s="147" t="s">
        <v>125</v>
      </c>
      <c r="C94" s="144"/>
      <c r="D94" s="144"/>
      <c r="E94" s="144"/>
      <c r="F94" s="144"/>
      <c r="G94" s="144"/>
      <c r="H94" s="144"/>
      <c r="I94" s="144"/>
      <c r="J94" s="4"/>
      <c r="K94" s="4"/>
    </row>
    <row r="95" spans="1:11" ht="15" thickBot="1">
      <c r="A95" s="151">
        <v>1</v>
      </c>
      <c r="B95" s="42" t="s">
        <v>27</v>
      </c>
      <c r="C95" s="26" t="s">
        <v>11</v>
      </c>
      <c r="D95" s="91">
        <v>25.6</v>
      </c>
      <c r="E95" s="87">
        <v>10</v>
      </c>
      <c r="F95" s="87">
        <f>E95*D95</f>
        <v>256</v>
      </c>
      <c r="G95" s="87"/>
      <c r="H95" s="92"/>
      <c r="I95" s="87">
        <f>F95</f>
        <v>256</v>
      </c>
      <c r="J95" s="4"/>
      <c r="K95" s="4"/>
    </row>
    <row r="96" spans="1:11" ht="15" thickBot="1">
      <c r="A96" s="152"/>
      <c r="B96" s="43" t="s">
        <v>28</v>
      </c>
      <c r="C96" s="34" t="s">
        <v>29</v>
      </c>
      <c r="D96" s="93">
        <v>5.63</v>
      </c>
      <c r="E96" s="94"/>
      <c r="F96" s="94"/>
      <c r="G96" s="94">
        <v>26.2</v>
      </c>
      <c r="H96" s="95">
        <v>147.56</v>
      </c>
      <c r="I96" s="96">
        <v>147.56</v>
      </c>
      <c r="J96" s="4"/>
      <c r="K96" s="4"/>
    </row>
    <row r="97" spans="1:11" ht="15" thickBot="1">
      <c r="A97" s="151">
        <v>2</v>
      </c>
      <c r="B97" s="42" t="s">
        <v>82</v>
      </c>
      <c r="C97" s="26" t="s">
        <v>11</v>
      </c>
      <c r="D97" s="91">
        <v>25.6</v>
      </c>
      <c r="E97" s="87">
        <v>250</v>
      </c>
      <c r="F97" s="87">
        <f>E97*D97</f>
        <v>6400</v>
      </c>
      <c r="G97" s="87"/>
      <c r="H97" s="92"/>
      <c r="I97" s="96">
        <f>F97</f>
        <v>6400</v>
      </c>
      <c r="J97" s="4"/>
      <c r="K97" s="4"/>
    </row>
    <row r="98" spans="1:11" ht="15" thickBot="1">
      <c r="A98" s="153"/>
      <c r="B98" s="42" t="s">
        <v>68</v>
      </c>
      <c r="C98" s="26" t="s">
        <v>22</v>
      </c>
      <c r="D98" s="118">
        <v>20.9</v>
      </c>
      <c r="E98" s="87">
        <v>80</v>
      </c>
      <c r="F98" s="87">
        <f t="shared" ref="F98:F99" si="3">E98*D98</f>
        <v>1672</v>
      </c>
      <c r="G98" s="87"/>
      <c r="H98" s="92"/>
      <c r="I98" s="96">
        <f>F98</f>
        <v>1672</v>
      </c>
      <c r="J98" s="4"/>
      <c r="K98" s="4"/>
    </row>
    <row r="99" spans="1:11" ht="15" thickBot="1">
      <c r="A99" s="153"/>
      <c r="B99" s="42" t="s">
        <v>83</v>
      </c>
      <c r="C99" s="26" t="s">
        <v>12</v>
      </c>
      <c r="D99" s="91">
        <v>6</v>
      </c>
      <c r="E99" s="87">
        <v>40</v>
      </c>
      <c r="F99" s="87">
        <f t="shared" si="3"/>
        <v>240</v>
      </c>
      <c r="G99" s="87"/>
      <c r="H99" s="92"/>
      <c r="I99" s="96">
        <f>F99</f>
        <v>240</v>
      </c>
      <c r="J99" s="4"/>
      <c r="K99" s="4"/>
    </row>
    <row r="100" spans="1:11" ht="15" thickBot="1">
      <c r="A100" s="153"/>
      <c r="B100" s="43" t="s">
        <v>84</v>
      </c>
      <c r="C100" s="34" t="s">
        <v>11</v>
      </c>
      <c r="D100" s="30">
        <v>26.88</v>
      </c>
      <c r="E100" s="93"/>
      <c r="F100" s="94"/>
      <c r="G100" s="94"/>
      <c r="H100" s="95"/>
      <c r="I100" s="96"/>
      <c r="J100" s="4"/>
      <c r="K100" s="4"/>
    </row>
    <row r="101" spans="1:11" ht="15" thickBot="1">
      <c r="A101" s="153"/>
      <c r="B101" s="43" t="s">
        <v>85</v>
      </c>
      <c r="C101" s="34" t="s">
        <v>19</v>
      </c>
      <c r="D101" s="30">
        <v>161.28</v>
      </c>
      <c r="E101" s="93"/>
      <c r="F101" s="94"/>
      <c r="G101" s="94">
        <v>13.95</v>
      </c>
      <c r="H101" s="95">
        <v>2249.86</v>
      </c>
      <c r="I101" s="96">
        <f>H101</f>
        <v>2249.86</v>
      </c>
      <c r="J101" s="4"/>
      <c r="K101" s="4"/>
    </row>
    <row r="102" spans="1:11" ht="15" thickBot="1">
      <c r="A102" s="153"/>
      <c r="B102" s="43" t="s">
        <v>72</v>
      </c>
      <c r="C102" s="34" t="s">
        <v>19</v>
      </c>
      <c r="D102" s="30">
        <v>24.19</v>
      </c>
      <c r="E102" s="93"/>
      <c r="F102" s="94"/>
      <c r="G102" s="105">
        <v>85</v>
      </c>
      <c r="H102" s="95">
        <v>2056.3200000000002</v>
      </c>
      <c r="I102" s="96">
        <f>H102</f>
        <v>2056.3200000000002</v>
      </c>
      <c r="J102" s="4"/>
      <c r="K102" s="4"/>
    </row>
    <row r="103" spans="1:11" ht="15" thickBot="1">
      <c r="A103" s="63"/>
      <c r="B103" s="36" t="s">
        <v>14</v>
      </c>
      <c r="C103" s="37"/>
      <c r="D103" s="37"/>
      <c r="E103" s="37"/>
      <c r="F103" s="103">
        <f>SUM(F95:F100)</f>
        <v>8568</v>
      </c>
      <c r="G103" s="90"/>
      <c r="H103" s="107">
        <v>4453.7299999999996</v>
      </c>
      <c r="I103" s="40">
        <f>SUM(I95:I102)</f>
        <v>13021.740000000002</v>
      </c>
      <c r="J103" s="4"/>
      <c r="K103" s="4"/>
    </row>
    <row r="104" spans="1:11" ht="15" thickBot="1">
      <c r="A104" s="60"/>
      <c r="B104" s="147" t="s">
        <v>126</v>
      </c>
      <c r="C104" s="144"/>
      <c r="D104" s="144"/>
      <c r="E104" s="144"/>
      <c r="F104" s="144"/>
      <c r="G104" s="144"/>
      <c r="H104" s="144"/>
      <c r="I104" s="144"/>
      <c r="J104" s="4"/>
      <c r="K104" s="4"/>
    </row>
    <row r="105" spans="1:11" ht="15" thickBot="1">
      <c r="A105" s="145">
        <v>1</v>
      </c>
      <c r="B105" s="42" t="s">
        <v>27</v>
      </c>
      <c r="C105" s="26" t="s">
        <v>11</v>
      </c>
      <c r="D105" s="91">
        <v>196.1</v>
      </c>
      <c r="E105" s="87">
        <v>10</v>
      </c>
      <c r="F105" s="87">
        <f>E105*D105</f>
        <v>1961</v>
      </c>
      <c r="G105" s="87"/>
      <c r="H105" s="92"/>
      <c r="I105" s="87">
        <f>F105</f>
        <v>1961</v>
      </c>
      <c r="J105" s="4"/>
      <c r="K105" s="4"/>
    </row>
    <row r="106" spans="1:11" ht="15" thickBot="1">
      <c r="A106" s="146"/>
      <c r="B106" s="43" t="s">
        <v>87</v>
      </c>
      <c r="C106" s="34" t="s">
        <v>29</v>
      </c>
      <c r="D106" s="93">
        <v>32.36</v>
      </c>
      <c r="E106" s="94"/>
      <c r="F106" s="87"/>
      <c r="G106" s="94">
        <v>23</v>
      </c>
      <c r="H106" s="95">
        <v>744.2</v>
      </c>
      <c r="I106" s="96">
        <v>744.2</v>
      </c>
      <c r="J106" s="4"/>
      <c r="K106" s="4"/>
    </row>
    <row r="107" spans="1:11" ht="15" thickBot="1">
      <c r="A107" s="140">
        <v>2</v>
      </c>
      <c r="B107" s="42" t="s">
        <v>88</v>
      </c>
      <c r="C107" s="26" t="s">
        <v>11</v>
      </c>
      <c r="D107" s="91">
        <v>196.1</v>
      </c>
      <c r="E107" s="87">
        <v>40</v>
      </c>
      <c r="F107" s="87">
        <f t="shared" ref="F107:F111" si="4">E107*D107</f>
        <v>7844</v>
      </c>
      <c r="G107" s="87"/>
      <c r="H107" s="92"/>
      <c r="I107" s="87">
        <f>F107</f>
        <v>7844</v>
      </c>
      <c r="J107" s="4"/>
      <c r="K107" s="4"/>
    </row>
    <row r="108" spans="1:11" ht="15" thickBot="1">
      <c r="A108" s="142"/>
      <c r="B108" s="43" t="s">
        <v>89</v>
      </c>
      <c r="C108" s="30" t="s">
        <v>29</v>
      </c>
      <c r="D108" s="93">
        <v>47</v>
      </c>
      <c r="E108" s="94"/>
      <c r="F108" s="87"/>
      <c r="G108" s="94">
        <v>325</v>
      </c>
      <c r="H108" s="95">
        <v>15275</v>
      </c>
      <c r="I108" s="96">
        <v>15275</v>
      </c>
      <c r="J108" s="4"/>
      <c r="K108" s="4"/>
    </row>
    <row r="109" spans="1:11" ht="15" thickBot="1">
      <c r="A109" s="151">
        <v>3</v>
      </c>
      <c r="B109" s="42" t="s">
        <v>90</v>
      </c>
      <c r="C109" s="44" t="s">
        <v>22</v>
      </c>
      <c r="D109" s="91">
        <v>27.6</v>
      </c>
      <c r="E109" s="87">
        <v>10</v>
      </c>
      <c r="F109" s="87">
        <f t="shared" si="4"/>
        <v>276</v>
      </c>
      <c r="G109" s="87"/>
      <c r="H109" s="92"/>
      <c r="I109" s="87">
        <f>F109</f>
        <v>276</v>
      </c>
      <c r="J109" s="4"/>
      <c r="K109" s="4"/>
    </row>
    <row r="110" spans="1:11" ht="15" thickBot="1">
      <c r="A110" s="152"/>
      <c r="B110" s="43" t="s">
        <v>87</v>
      </c>
      <c r="C110" s="34" t="s">
        <v>29</v>
      </c>
      <c r="D110" s="93">
        <v>4.55</v>
      </c>
      <c r="E110" s="94"/>
      <c r="F110" s="87"/>
      <c r="G110" s="94">
        <v>23</v>
      </c>
      <c r="H110" s="95">
        <v>104.74</v>
      </c>
      <c r="I110" s="96">
        <v>104.74</v>
      </c>
      <c r="J110" s="4"/>
      <c r="K110" s="4"/>
    </row>
    <row r="111" spans="1:11" ht="15" thickBot="1">
      <c r="A111" s="140">
        <v>4</v>
      </c>
      <c r="B111" s="42" t="s">
        <v>91</v>
      </c>
      <c r="C111" s="26" t="s">
        <v>22</v>
      </c>
      <c r="D111" s="91">
        <v>27.6</v>
      </c>
      <c r="E111" s="87">
        <v>40</v>
      </c>
      <c r="F111" s="87">
        <f t="shared" si="4"/>
        <v>1104</v>
      </c>
      <c r="G111" s="87"/>
      <c r="H111" s="92"/>
      <c r="I111" s="87">
        <f>F111</f>
        <v>1104</v>
      </c>
      <c r="J111" s="4"/>
      <c r="K111" s="4"/>
    </row>
    <row r="112" spans="1:11" ht="15" thickBot="1">
      <c r="A112" s="142"/>
      <c r="B112" s="43" t="s">
        <v>89</v>
      </c>
      <c r="C112" s="30" t="s">
        <v>29</v>
      </c>
      <c r="D112" s="93">
        <v>1.19</v>
      </c>
      <c r="E112" s="93"/>
      <c r="F112" s="87"/>
      <c r="G112" s="94">
        <v>325</v>
      </c>
      <c r="H112" s="95">
        <v>386.75</v>
      </c>
      <c r="I112" s="96">
        <v>386.75</v>
      </c>
      <c r="J112" s="4"/>
      <c r="K112" s="4"/>
    </row>
    <row r="113" spans="1:11" ht="28.2" thickBot="1">
      <c r="A113" s="80">
        <v>5</v>
      </c>
      <c r="B113" s="81" t="s">
        <v>24</v>
      </c>
      <c r="C113" s="82" t="s">
        <v>13</v>
      </c>
      <c r="D113" s="111">
        <v>1</v>
      </c>
      <c r="E113" s="111"/>
      <c r="F113" s="96"/>
      <c r="G113" s="96"/>
      <c r="H113" s="112"/>
      <c r="I113" s="96"/>
      <c r="J113" s="4"/>
      <c r="K113" s="4"/>
    </row>
    <row r="114" spans="1:11" ht="15" thickBot="1">
      <c r="A114" s="83">
        <v>6</v>
      </c>
      <c r="B114" s="77" t="s">
        <v>25</v>
      </c>
      <c r="C114" s="16" t="s">
        <v>13</v>
      </c>
      <c r="D114" s="97">
        <v>1</v>
      </c>
      <c r="E114" s="97"/>
      <c r="F114" s="97"/>
      <c r="G114" s="98"/>
      <c r="H114" s="95"/>
      <c r="I114" s="96"/>
      <c r="J114" s="4"/>
      <c r="K114" s="4"/>
    </row>
    <row r="115" spans="1:11" ht="15" thickBot="1">
      <c r="A115" s="46"/>
      <c r="B115" s="36" t="s">
        <v>14</v>
      </c>
      <c r="C115" s="37"/>
      <c r="D115" s="99"/>
      <c r="E115" s="99"/>
      <c r="F115" s="103">
        <f>SUM(F105:F111)</f>
        <v>11185</v>
      </c>
      <c r="G115" s="106"/>
      <c r="H115" s="104">
        <v>16510.689999999999</v>
      </c>
      <c r="I115" s="102">
        <f>SUM(I105:I112)</f>
        <v>27695.690000000002</v>
      </c>
      <c r="J115" s="4"/>
      <c r="K115" s="4"/>
    </row>
    <row r="116" spans="1:11" ht="15" thickBot="1">
      <c r="A116" s="60"/>
      <c r="B116" s="147" t="s">
        <v>92</v>
      </c>
      <c r="C116" s="144"/>
      <c r="D116" s="144"/>
      <c r="E116" s="144"/>
      <c r="F116" s="144"/>
      <c r="G116" s="144"/>
      <c r="H116" s="144"/>
      <c r="I116" s="144"/>
      <c r="J116" s="4"/>
      <c r="K116" s="4"/>
    </row>
    <row r="117" spans="1:11" ht="15" thickBot="1">
      <c r="A117" s="151">
        <v>1</v>
      </c>
      <c r="B117" s="42" t="s">
        <v>93</v>
      </c>
      <c r="C117" s="44" t="s">
        <v>22</v>
      </c>
      <c r="D117" s="91">
        <v>11.4</v>
      </c>
      <c r="E117" s="91">
        <v>20</v>
      </c>
      <c r="F117" s="87">
        <f>E117*D117</f>
        <v>228</v>
      </c>
      <c r="G117" s="87"/>
      <c r="H117" s="92"/>
      <c r="I117" s="87">
        <f>F117</f>
        <v>228</v>
      </c>
      <c r="J117" s="4"/>
      <c r="K117" s="4"/>
    </row>
    <row r="118" spans="1:11" ht="15" thickBot="1">
      <c r="A118" s="153"/>
      <c r="B118" s="43" t="s">
        <v>94</v>
      </c>
      <c r="C118" s="34" t="s">
        <v>22</v>
      </c>
      <c r="D118" s="93">
        <v>13.68</v>
      </c>
      <c r="E118" s="93"/>
      <c r="F118" s="94"/>
      <c r="G118" s="94">
        <v>36</v>
      </c>
      <c r="H118" s="95">
        <v>492.48</v>
      </c>
      <c r="I118" s="96">
        <v>492.48</v>
      </c>
      <c r="J118" s="4"/>
      <c r="K118" s="4"/>
    </row>
    <row r="119" spans="1:11" ht="15" thickBot="1">
      <c r="A119" s="153"/>
      <c r="B119" s="43" t="s">
        <v>95</v>
      </c>
      <c r="C119" s="34" t="s">
        <v>12</v>
      </c>
      <c r="D119" s="93">
        <v>8</v>
      </c>
      <c r="E119" s="93"/>
      <c r="F119" s="94"/>
      <c r="G119" s="94">
        <v>15</v>
      </c>
      <c r="H119" s="95">
        <v>120</v>
      </c>
      <c r="I119" s="96">
        <v>120</v>
      </c>
      <c r="J119" s="4"/>
      <c r="K119" s="4"/>
    </row>
    <row r="120" spans="1:11" ht="15" thickBot="1">
      <c r="A120" s="153"/>
      <c r="B120" s="43" t="s">
        <v>96</v>
      </c>
      <c r="C120" s="34" t="s">
        <v>12</v>
      </c>
      <c r="D120" s="93">
        <v>8</v>
      </c>
      <c r="E120" s="93"/>
      <c r="F120" s="94"/>
      <c r="G120" s="94">
        <v>14</v>
      </c>
      <c r="H120" s="95">
        <v>112</v>
      </c>
      <c r="I120" s="96">
        <v>112</v>
      </c>
      <c r="J120" s="4"/>
      <c r="K120" s="4"/>
    </row>
    <row r="121" spans="1:11" ht="15" thickBot="1">
      <c r="A121" s="153"/>
      <c r="B121" s="43" t="s">
        <v>97</v>
      </c>
      <c r="C121" s="34" t="s">
        <v>12</v>
      </c>
      <c r="D121" s="93">
        <v>8</v>
      </c>
      <c r="E121" s="93"/>
      <c r="F121" s="94"/>
      <c r="G121" s="94">
        <v>14</v>
      </c>
      <c r="H121" s="95">
        <v>112</v>
      </c>
      <c r="I121" s="96">
        <v>112</v>
      </c>
      <c r="J121" s="4"/>
      <c r="K121" s="4"/>
    </row>
    <row r="122" spans="1:11" ht="15" thickBot="1">
      <c r="A122" s="153"/>
      <c r="B122" s="43" t="s">
        <v>98</v>
      </c>
      <c r="C122" s="34" t="s">
        <v>12</v>
      </c>
      <c r="D122" s="93">
        <v>100</v>
      </c>
      <c r="E122" s="127"/>
      <c r="F122" s="105"/>
      <c r="G122" s="94">
        <v>0.5</v>
      </c>
      <c r="H122" s="95">
        <v>50</v>
      </c>
      <c r="I122" s="96">
        <v>50</v>
      </c>
      <c r="J122" s="4"/>
      <c r="K122" s="4"/>
    </row>
    <row r="123" spans="1:11" ht="15" thickBot="1">
      <c r="A123" s="152"/>
      <c r="B123" s="43" t="s">
        <v>99</v>
      </c>
      <c r="C123" s="34" t="s">
        <v>12</v>
      </c>
      <c r="D123" s="126">
        <v>4</v>
      </c>
      <c r="E123" s="128"/>
      <c r="F123" s="128"/>
      <c r="G123" s="129">
        <v>15</v>
      </c>
      <c r="H123" s="95">
        <v>60</v>
      </c>
      <c r="I123" s="96">
        <v>60</v>
      </c>
      <c r="J123" s="4"/>
      <c r="K123" s="4"/>
    </row>
    <row r="124" spans="1:11" ht="15" thickBot="1">
      <c r="A124" s="154">
        <v>2</v>
      </c>
      <c r="B124" s="42" t="s">
        <v>100</v>
      </c>
      <c r="C124" s="44" t="s">
        <v>22</v>
      </c>
      <c r="D124" s="91">
        <v>31.4</v>
      </c>
      <c r="E124" s="91">
        <v>30</v>
      </c>
      <c r="F124" s="87">
        <f>E124*D123</f>
        <v>120</v>
      </c>
      <c r="G124" s="87"/>
      <c r="H124" s="92"/>
      <c r="I124" s="87">
        <f>F124</f>
        <v>120</v>
      </c>
      <c r="J124" s="4"/>
      <c r="K124" s="4"/>
    </row>
    <row r="125" spans="1:11" ht="15" thickBot="1">
      <c r="A125" s="155"/>
      <c r="B125" s="43" t="s">
        <v>101</v>
      </c>
      <c r="C125" s="34" t="s">
        <v>22</v>
      </c>
      <c r="D125" s="93">
        <v>34.54</v>
      </c>
      <c r="E125" s="93"/>
      <c r="F125" s="94"/>
      <c r="G125" s="94">
        <v>69.7</v>
      </c>
      <c r="H125" s="95">
        <v>2407.44</v>
      </c>
      <c r="I125" s="96">
        <v>2407.44</v>
      </c>
      <c r="J125" s="4"/>
      <c r="K125" s="4"/>
    </row>
    <row r="126" spans="1:11" ht="15" thickBot="1">
      <c r="A126" s="155"/>
      <c r="B126" s="43" t="s">
        <v>102</v>
      </c>
      <c r="C126" s="34" t="s">
        <v>12</v>
      </c>
      <c r="D126" s="93">
        <v>16</v>
      </c>
      <c r="E126" s="93"/>
      <c r="F126" s="94"/>
      <c r="G126" s="94">
        <v>13</v>
      </c>
      <c r="H126" s="95">
        <v>208</v>
      </c>
      <c r="I126" s="96">
        <v>208</v>
      </c>
      <c r="J126" s="4"/>
      <c r="K126" s="4"/>
    </row>
    <row r="127" spans="1:11" ht="15" thickBot="1">
      <c r="A127" s="155"/>
      <c r="B127" s="43" t="s">
        <v>103</v>
      </c>
      <c r="C127" s="34" t="s">
        <v>12</v>
      </c>
      <c r="D127" s="93">
        <v>18</v>
      </c>
      <c r="E127" s="93"/>
      <c r="F127" s="94"/>
      <c r="G127" s="94">
        <v>12</v>
      </c>
      <c r="H127" s="95">
        <v>216</v>
      </c>
      <c r="I127" s="96">
        <v>216</v>
      </c>
      <c r="J127" s="4"/>
      <c r="K127" s="4"/>
    </row>
    <row r="128" spans="1:11" ht="15" thickBot="1">
      <c r="A128" s="156"/>
      <c r="B128" s="43" t="s">
        <v>104</v>
      </c>
      <c r="C128" s="34" t="s">
        <v>12</v>
      </c>
      <c r="D128" s="93">
        <v>12</v>
      </c>
      <c r="E128" s="93"/>
      <c r="F128" s="94"/>
      <c r="G128" s="94">
        <v>72</v>
      </c>
      <c r="H128" s="95">
        <v>864</v>
      </c>
      <c r="I128" s="96">
        <v>864</v>
      </c>
      <c r="J128" s="4"/>
      <c r="K128" s="4"/>
    </row>
    <row r="129" spans="1:11" ht="15" thickBot="1">
      <c r="A129" s="64"/>
      <c r="B129" s="62" t="s">
        <v>14</v>
      </c>
      <c r="C129" s="37"/>
      <c r="D129" s="99"/>
      <c r="E129" s="99"/>
      <c r="F129" s="99">
        <f>F124+F117</f>
        <v>348</v>
      </c>
      <c r="G129" s="100"/>
      <c r="H129" s="101">
        <v>4641.92</v>
      </c>
      <c r="I129" s="102">
        <f>SUM(I117:I128)</f>
        <v>4989.92</v>
      </c>
      <c r="J129" s="4"/>
      <c r="K129" s="4"/>
    </row>
    <row r="130" spans="1:11" ht="15" thickBot="1">
      <c r="A130" s="65"/>
      <c r="B130" s="66" t="s">
        <v>105</v>
      </c>
      <c r="C130" s="67"/>
      <c r="D130" s="116"/>
      <c r="E130" s="116"/>
      <c r="F130" s="116">
        <f>F129+F115+F103+F93+F82+F70+F39+F30+F14</f>
        <v>104269</v>
      </c>
      <c r="G130" s="116"/>
      <c r="H130" s="116">
        <f>H129+H115+H103+H93+H82+H70+H39+H30+H14</f>
        <v>88802.69</v>
      </c>
      <c r="I130" s="117">
        <f>I129+I115+I103+I93+I82+I70+I39+I30+I14</f>
        <v>193071.71999999997</v>
      </c>
      <c r="J130" s="4"/>
      <c r="K130" s="4"/>
    </row>
    <row r="131" spans="1:11" ht="15" thickBot="1">
      <c r="A131" s="69"/>
      <c r="B131" s="21" t="s">
        <v>106</v>
      </c>
      <c r="C131" s="70"/>
      <c r="D131" s="96"/>
      <c r="E131" s="96"/>
      <c r="F131" s="96"/>
      <c r="G131" s="123"/>
      <c r="H131" s="123"/>
      <c r="I131" s="124">
        <f>I130*0.1</f>
        <v>19307.171999999999</v>
      </c>
      <c r="J131" s="4"/>
      <c r="K131" s="4"/>
    </row>
    <row r="132" spans="1:11" ht="15" thickBot="1">
      <c r="A132" s="72"/>
      <c r="B132" s="73" t="s">
        <v>107</v>
      </c>
      <c r="C132" s="74"/>
      <c r="D132" s="125"/>
      <c r="E132" s="125"/>
      <c r="F132" s="125"/>
      <c r="G132" s="125"/>
      <c r="H132" s="125"/>
      <c r="I132" s="125">
        <f>I130+I131</f>
        <v>212378.89199999996</v>
      </c>
      <c r="J132" s="4"/>
      <c r="K132" s="4"/>
    </row>
  </sheetData>
  <mergeCells count="54">
    <mergeCell ref="A109:A110"/>
    <mergeCell ref="A111:A112"/>
    <mergeCell ref="B116:I116"/>
    <mergeCell ref="A117:A123"/>
    <mergeCell ref="A124:A128"/>
    <mergeCell ref="A107:A108"/>
    <mergeCell ref="A76:A81"/>
    <mergeCell ref="B83:I83"/>
    <mergeCell ref="A84:A85"/>
    <mergeCell ref="A86:A87"/>
    <mergeCell ref="A88:A90"/>
    <mergeCell ref="A91:A92"/>
    <mergeCell ref="B94:I94"/>
    <mergeCell ref="A95:A96"/>
    <mergeCell ref="A97:A102"/>
    <mergeCell ref="B104:I104"/>
    <mergeCell ref="A105:A106"/>
    <mergeCell ref="B40:I40"/>
    <mergeCell ref="A41:A42"/>
    <mergeCell ref="A43:A45"/>
    <mergeCell ref="A74:A75"/>
    <mergeCell ref="A48:A50"/>
    <mergeCell ref="A51:A52"/>
    <mergeCell ref="A53:A55"/>
    <mergeCell ref="A56:A57"/>
    <mergeCell ref="A58:A59"/>
    <mergeCell ref="A60:A61"/>
    <mergeCell ref="A62:A64"/>
    <mergeCell ref="A65:A66"/>
    <mergeCell ref="A67:A69"/>
    <mergeCell ref="B71:I71"/>
    <mergeCell ref="A72:A73"/>
    <mergeCell ref="A46:A47"/>
    <mergeCell ref="A36:A38"/>
    <mergeCell ref="B31:I31"/>
    <mergeCell ref="A32:A33"/>
    <mergeCell ref="B4:I4"/>
    <mergeCell ref="B5:I5"/>
    <mergeCell ref="A6:A9"/>
    <mergeCell ref="A10:A11"/>
    <mergeCell ref="B15:I15"/>
    <mergeCell ref="A16:A18"/>
    <mergeCell ref="A19:A23"/>
    <mergeCell ref="A24:A25"/>
    <mergeCell ref="A26:A29"/>
    <mergeCell ref="A34:A35"/>
    <mergeCell ref="A1:I1"/>
    <mergeCell ref="A2:A3"/>
    <mergeCell ref="B2:B3"/>
    <mergeCell ref="C2:C3"/>
    <mergeCell ref="D2:D3"/>
    <mergeCell ref="E2:F2"/>
    <mergeCell ref="G2:H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194</vt:lpstr>
      <vt:lpstr>313</vt:lpstr>
      <vt:lpstr>325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2021-04-05T13:55:52Z</dcterms:created>
  <dcterms:modified xsi:type="dcterms:W3CDTF">2021-04-07T17:21:11Z</dcterms:modified>
</cp:coreProperties>
</file>