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955"/>
  </bookViews>
  <sheets>
    <sheet name="смета_37,05" sheetId="4" r:id="rId1"/>
    <sheet name="виды работ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4" l="1"/>
  <c r="D51" i="4" l="1"/>
  <c r="D18" i="4" l="1"/>
  <c r="D20" i="4"/>
  <c r="D17" i="4"/>
  <c r="D10" i="4"/>
  <c r="D8" i="4"/>
  <c r="F52" i="4" l="1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53" i="4" l="1"/>
  <c r="F55" i="4" l="1"/>
  <c r="F56" i="4"/>
  <c r="F57" i="4"/>
  <c r="F59" i="4" l="1"/>
  <c r="F60" i="4" s="1"/>
  <c r="F62" i="4" s="1"/>
</calcChain>
</file>

<file path=xl/sharedStrings.xml><?xml version="1.0" encoding="utf-8"?>
<sst xmlns="http://schemas.openxmlformats.org/spreadsheetml/2006/main" count="117" uniqueCount="77">
  <si>
    <t>№</t>
  </si>
  <si>
    <t>наименование</t>
  </si>
  <si>
    <t>ед.изм.</t>
  </si>
  <si>
    <t>кол-во</t>
  </si>
  <si>
    <t>резка бетона (выход на балкон)</t>
  </si>
  <si>
    <t>мп</t>
  </si>
  <si>
    <t>резка бетона (санузел)</t>
  </si>
  <si>
    <t>м2</t>
  </si>
  <si>
    <t>перегородка из гипсокартона 75мм</t>
  </si>
  <si>
    <t>Полы - стяжка / плитка / засыпка керамзитом штроб</t>
  </si>
  <si>
    <t>Потолок - натяжной потолок</t>
  </si>
  <si>
    <t>Стены санузел - выравнивание стен / плитка</t>
  </si>
  <si>
    <t>Стены - штукатурка/ шпаклевка/ покраска</t>
  </si>
  <si>
    <t xml:space="preserve"> Сантехника - разводка точек/ монтаж оборудования</t>
  </si>
  <si>
    <t xml:space="preserve"> Ел - штробление ( бетон) / прокладка/ монтаж точек- количество на наше усмотрение</t>
  </si>
  <si>
    <t>Демонтаж</t>
  </si>
  <si>
    <t>Пол</t>
  </si>
  <si>
    <t>засыпка керамзитон штроб</t>
  </si>
  <si>
    <t>м3</t>
  </si>
  <si>
    <t>кладка кафеля (полы)</t>
  </si>
  <si>
    <t>Монтаж</t>
  </si>
  <si>
    <t>Стены</t>
  </si>
  <si>
    <t xml:space="preserve">кафель стены </t>
  </si>
  <si>
    <t>откосы  окна, двери (гипсокартон)</t>
  </si>
  <si>
    <t>Сантехника</t>
  </si>
  <si>
    <t>штробы в бетоне</t>
  </si>
  <si>
    <t>шт</t>
  </si>
  <si>
    <t>канализация</t>
  </si>
  <si>
    <t>точка</t>
  </si>
  <si>
    <t>монтаж подоконников</t>
  </si>
  <si>
    <t>Электрика</t>
  </si>
  <si>
    <t>проводка</t>
  </si>
  <si>
    <t>автомат</t>
  </si>
  <si>
    <t>счетчик</t>
  </si>
  <si>
    <t>точка (розетка, выключатель)</t>
  </si>
  <si>
    <t>Потолок</t>
  </si>
  <si>
    <t>светильник</t>
  </si>
  <si>
    <t>люстра</t>
  </si>
  <si>
    <t>Монтаж натяжного потолка</t>
  </si>
  <si>
    <t>свет в потолке</t>
  </si>
  <si>
    <t>унитаз</t>
  </si>
  <si>
    <t>умывальник</t>
  </si>
  <si>
    <t>стиралка</t>
  </si>
  <si>
    <t>бойлер</t>
  </si>
  <si>
    <t>стяжка (штробы)</t>
  </si>
  <si>
    <t>штукатурка (под кафель)</t>
  </si>
  <si>
    <t>заделка штроб (бетонное литье)</t>
  </si>
  <si>
    <t>мойка</t>
  </si>
  <si>
    <t>душевая кабина</t>
  </si>
  <si>
    <t>смеситель</t>
  </si>
  <si>
    <t>стяжка (пол)</t>
  </si>
  <si>
    <t>отверстие под коробку в бетоне</t>
  </si>
  <si>
    <t>отверстие под вытяжку в бетоне</t>
  </si>
  <si>
    <t>устройство перемычек</t>
  </si>
  <si>
    <t>стены гипсовая штукатурка</t>
  </si>
  <si>
    <t>стены шпатлевка, финиш</t>
  </si>
  <si>
    <t>стены покраска (2 слоя)</t>
  </si>
  <si>
    <t>установка трапа</t>
  </si>
  <si>
    <t>Накладные расходы</t>
  </si>
  <si>
    <t>Прибыль</t>
  </si>
  <si>
    <t>%</t>
  </si>
  <si>
    <t>Итого стоимость работ в грн</t>
  </si>
  <si>
    <t>курс уе</t>
  </si>
  <si>
    <t>Цена 1 м2</t>
  </si>
  <si>
    <t>цена 1 м2 в уе</t>
  </si>
  <si>
    <t>Администр. и трансп расходы</t>
  </si>
  <si>
    <t>грн</t>
  </si>
  <si>
    <t>уборка и вынос мусора</t>
  </si>
  <si>
    <t>перегородка из кирпича 120мм</t>
  </si>
  <si>
    <t>разводка сантех. Точек</t>
  </si>
  <si>
    <t>вентиляц. Работы</t>
  </si>
  <si>
    <t>копмл</t>
  </si>
  <si>
    <t>плинтус из кафеля</t>
  </si>
  <si>
    <t>монтаж Дверных блоков</t>
  </si>
  <si>
    <t>Квартиры 37,05 м2 тип кв. 1А-1</t>
  </si>
  <si>
    <t>cумма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</si>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</sst>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₴&quot;_-;\-* #,##0.00\ &quot;₴&quot;_-;_-* &quot;-&quot;??\ &quot;₴&quot;_-;_-@_-"/>
    <numFmt numFmtId="166" formatCode="_-[$$-409]* #,##0.00_ ;_-[$$-409]* \-#,##0.00\ ;_-[$$-409]* &quot;-&quot;??_ ;_-@_ "/>
  </numFmts>
  <fonts count="4">
    <font>
      <sz val="11"/>
      <color theme="1"/>
      <name val="Calibri"/>
      <family val="2"/>
      <charset val="1"/>
      <scheme val="minor"/>
    </font>
    <font>
      <sz val="16"/>
      <color theme="1"/>
      <name val="ГОСТ тип А"/>
      <family val="2"/>
      <charset val="204"/>
    </font>
    <font>
      <b/>
      <sz val="16"/>
      <color theme="1"/>
      <name val="ГОСТ тип А"/>
      <family val="2"/>
      <charset val="204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6" fontId="1" fillId="0" borderId="1" xfId="1" applyNumberFormat="1" applyFont="1" applyBorder="1" applyAlignment="1">
      <alignment horizontal="right"/>
    </xf>
    <xf numFmtId="0" fontId="1" fillId="0" borderId="5" xfId="0" applyFont="1" applyBorder="1"/>
    <xf numFmtId="0" fontId="1" fillId="0" borderId="16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right"/>
    </xf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3" borderId="15" xfId="0" applyFont="1" applyFill="1" applyBorder="1" applyAlignment="1">
      <alignment horizontal="right"/>
    </xf>
    <xf numFmtId="0" fontId="2" fillId="3" borderId="15" xfId="0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2" fontId="1" fillId="0" borderId="29" xfId="0" applyNumberFormat="1" applyFont="1" applyBorder="1"/>
    <xf numFmtId="0" fontId="1" fillId="0" borderId="30" xfId="0" applyFont="1" applyBorder="1"/>
    <xf numFmtId="0" fontId="1" fillId="0" borderId="29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F51" sqref="F51"/>
    </sheetView>
  </sheetViews>
  <sheetFormatPr defaultColWidth="8.85546875" defaultRowHeight="20.25"/>
  <cols>
    <col min="1" max="1" width="10.28515625" style="1" customWidth="1"/>
    <col min="2" max="2" width="45.28515625" style="1" bestFit="1" customWidth="1"/>
    <col min="3" max="3" width="10.7109375" style="1" bestFit="1" customWidth="1"/>
    <col min="4" max="4" width="12.7109375" style="1" customWidth="1"/>
    <col min="5" max="5" width="11.42578125" style="1" customWidth="1"/>
    <col min="6" max="6" width="15.28515625" style="1" customWidth="1"/>
    <col min="7" max="16384" width="8.85546875" style="1"/>
  </cols>
  <sheetData>
    <row r="1" spans="1:6" ht="21" thickBot="1">
      <c r="B1" s="1" t="s">
        <v>74</v>
      </c>
    </row>
    <row r="2" spans="1:6" ht="21" thickBot="1">
      <c r="A2" s="26" t="s">
        <v>0</v>
      </c>
      <c r="B2" s="27" t="s">
        <v>1</v>
      </c>
      <c r="C2" s="28" t="s">
        <v>2</v>
      </c>
      <c r="D2" s="34" t="s">
        <v>3</v>
      </c>
      <c r="E2" s="29" t="s">
        <v>76</v>
      </c>
      <c r="F2" s="30" t="s">
        <v>75</v>
      </c>
    </row>
    <row r="3" spans="1:6" ht="21" thickBot="1">
      <c r="A3" s="7"/>
      <c r="B3" s="5" t="s">
        <v>15</v>
      </c>
      <c r="C3" s="3"/>
      <c r="D3" s="35"/>
      <c r="E3" s="7"/>
      <c r="F3" s="8"/>
    </row>
    <row r="4" spans="1:6">
      <c r="A4" s="16">
        <v>1</v>
      </c>
      <c r="B4" s="17" t="s">
        <v>4</v>
      </c>
      <c r="C4" s="24" t="s">
        <v>5</v>
      </c>
      <c r="D4" s="36">
        <v>1.65</v>
      </c>
      <c r="E4" s="16"/>
      <c r="F4" s="18">
        <f>D4*E4</f>
        <v>0</v>
      </c>
    </row>
    <row r="5" spans="1:6">
      <c r="A5" s="9">
        <v>2</v>
      </c>
      <c r="B5" s="2" t="s">
        <v>6</v>
      </c>
      <c r="C5" s="6" t="s">
        <v>5</v>
      </c>
      <c r="D5" s="37">
        <v>1.1599999999999999</v>
      </c>
      <c r="E5" s="9"/>
      <c r="F5" s="10">
        <f t="shared" ref="F5:F52" si="0">D5*E5</f>
        <v>0</v>
      </c>
    </row>
    <row r="6" spans="1:6" ht="21" thickBot="1">
      <c r="A6" s="11">
        <v>3</v>
      </c>
      <c r="B6" s="19" t="s">
        <v>67</v>
      </c>
      <c r="C6" s="25" t="s">
        <v>7</v>
      </c>
      <c r="D6" s="38">
        <v>37.049999999999997</v>
      </c>
      <c r="E6" s="11"/>
      <c r="F6" s="12">
        <f t="shared" si="0"/>
        <v>0</v>
      </c>
    </row>
    <row r="7" spans="1:6" ht="21" thickBot="1">
      <c r="A7" s="7"/>
      <c r="B7" s="5" t="s">
        <v>20</v>
      </c>
      <c r="C7" s="3"/>
      <c r="D7" s="35"/>
      <c r="E7" s="7"/>
      <c r="F7" s="8">
        <f t="shared" si="0"/>
        <v>0</v>
      </c>
    </row>
    <row r="8" spans="1:6">
      <c r="A8" s="16">
        <v>4</v>
      </c>
      <c r="B8" s="17" t="s">
        <v>68</v>
      </c>
      <c r="C8" s="24" t="s">
        <v>7</v>
      </c>
      <c r="D8" s="36">
        <f>1.2*2.64</f>
        <v>3.1680000000000001</v>
      </c>
      <c r="E8" s="16"/>
      <c r="F8" s="18">
        <f t="shared" si="0"/>
        <v>0</v>
      </c>
    </row>
    <row r="9" spans="1:6">
      <c r="A9" s="9">
        <v>5</v>
      </c>
      <c r="B9" s="2" t="s">
        <v>53</v>
      </c>
      <c r="C9" s="6" t="s">
        <v>26</v>
      </c>
      <c r="D9" s="39">
        <v>2</v>
      </c>
      <c r="E9" s="9"/>
      <c r="F9" s="10">
        <f t="shared" si="0"/>
        <v>0</v>
      </c>
    </row>
    <row r="10" spans="1:6" ht="21" thickBot="1">
      <c r="A10" s="11">
        <v>6</v>
      </c>
      <c r="B10" s="19" t="s">
        <v>8</v>
      </c>
      <c r="C10" s="25" t="s">
        <v>7</v>
      </c>
      <c r="D10" s="38">
        <f>5.54*2.64</f>
        <v>14.6256</v>
      </c>
      <c r="E10" s="11"/>
      <c r="F10" s="12">
        <f t="shared" si="0"/>
        <v>0</v>
      </c>
    </row>
    <row r="11" spans="1:6" ht="21" thickBot="1">
      <c r="A11" s="7"/>
      <c r="B11" s="5" t="s">
        <v>21</v>
      </c>
      <c r="C11" s="3"/>
      <c r="D11" s="35"/>
      <c r="E11" s="7"/>
      <c r="F11" s="8">
        <f t="shared" si="0"/>
        <v>0</v>
      </c>
    </row>
    <row r="12" spans="1:6">
      <c r="A12" s="16">
        <v>7</v>
      </c>
      <c r="B12" s="17" t="s">
        <v>54</v>
      </c>
      <c r="C12" s="24" t="s">
        <v>7</v>
      </c>
      <c r="D12" s="36">
        <v>86.64</v>
      </c>
      <c r="E12" s="16"/>
      <c r="F12" s="18">
        <f t="shared" si="0"/>
        <v>0</v>
      </c>
    </row>
    <row r="13" spans="1:6">
      <c r="A13" s="9">
        <v>8</v>
      </c>
      <c r="B13" s="2" t="s">
        <v>55</v>
      </c>
      <c r="C13" s="6" t="s">
        <v>7</v>
      </c>
      <c r="D13" s="39">
        <v>86.64</v>
      </c>
      <c r="E13" s="9"/>
      <c r="F13" s="10">
        <f t="shared" si="0"/>
        <v>0</v>
      </c>
    </row>
    <row r="14" spans="1:6">
      <c r="A14" s="9">
        <v>9</v>
      </c>
      <c r="B14" s="2" t="s">
        <v>56</v>
      </c>
      <c r="C14" s="6" t="s">
        <v>7</v>
      </c>
      <c r="D14" s="39">
        <v>86.64</v>
      </c>
      <c r="E14" s="9"/>
      <c r="F14" s="10">
        <f t="shared" si="0"/>
        <v>0</v>
      </c>
    </row>
    <row r="15" spans="1:6">
      <c r="A15" s="9">
        <v>10</v>
      </c>
      <c r="B15" s="2" t="s">
        <v>46</v>
      </c>
      <c r="C15" s="6" t="s">
        <v>5</v>
      </c>
      <c r="D15" s="39">
        <v>30</v>
      </c>
      <c r="E15" s="9"/>
      <c r="F15" s="10">
        <f t="shared" si="0"/>
        <v>0</v>
      </c>
    </row>
    <row r="16" spans="1:6">
      <c r="A16" s="9">
        <v>11</v>
      </c>
      <c r="B16" s="2" t="s">
        <v>29</v>
      </c>
      <c r="C16" s="6" t="s">
        <v>5</v>
      </c>
      <c r="D16" s="39">
        <v>5</v>
      </c>
      <c r="E16" s="9"/>
      <c r="F16" s="10">
        <f t="shared" si="0"/>
        <v>0</v>
      </c>
    </row>
    <row r="17" spans="1:6">
      <c r="A17" s="9">
        <v>12</v>
      </c>
      <c r="B17" s="2" t="s">
        <v>45</v>
      </c>
      <c r="C17" s="6" t="s">
        <v>7</v>
      </c>
      <c r="D17" s="39">
        <f>(5+4)*2.64-1.4</f>
        <v>22.360000000000003</v>
      </c>
      <c r="E17" s="9"/>
      <c r="F17" s="10">
        <f t="shared" si="0"/>
        <v>0</v>
      </c>
    </row>
    <row r="18" spans="1:6">
      <c r="A18" s="9">
        <v>13</v>
      </c>
      <c r="B18" s="2" t="s">
        <v>22</v>
      </c>
      <c r="C18" s="6" t="s">
        <v>7</v>
      </c>
      <c r="D18" s="39">
        <f>22.36+0.6*2</f>
        <v>23.56</v>
      </c>
      <c r="E18" s="9"/>
      <c r="F18" s="10">
        <f t="shared" si="0"/>
        <v>0</v>
      </c>
    </row>
    <row r="19" spans="1:6">
      <c r="A19" s="9">
        <v>14</v>
      </c>
      <c r="B19" s="22" t="s">
        <v>73</v>
      </c>
      <c r="C19" s="40" t="s">
        <v>26</v>
      </c>
      <c r="D19" s="41">
        <v>2</v>
      </c>
      <c r="E19" s="21"/>
      <c r="F19" s="23">
        <f t="shared" si="0"/>
        <v>0</v>
      </c>
    </row>
    <row r="20" spans="1:6" ht="21" thickBot="1">
      <c r="A20" s="11">
        <v>15</v>
      </c>
      <c r="B20" s="19" t="s">
        <v>23</v>
      </c>
      <c r="C20" s="25" t="s">
        <v>5</v>
      </c>
      <c r="D20" s="38">
        <f>4.75+4.1+5+6.5</f>
        <v>20.350000000000001</v>
      </c>
      <c r="E20" s="11"/>
      <c r="F20" s="12">
        <f t="shared" si="0"/>
        <v>0</v>
      </c>
    </row>
    <row r="21" spans="1:6" ht="21" thickBot="1">
      <c r="A21" s="7"/>
      <c r="B21" s="5" t="s">
        <v>24</v>
      </c>
      <c r="C21" s="3"/>
      <c r="D21" s="35"/>
      <c r="E21" s="7"/>
      <c r="F21" s="8">
        <f t="shared" si="0"/>
        <v>0</v>
      </c>
    </row>
    <row r="22" spans="1:6">
      <c r="A22" s="16">
        <v>16</v>
      </c>
      <c r="B22" s="17" t="s">
        <v>25</v>
      </c>
      <c r="C22" s="24" t="s">
        <v>5</v>
      </c>
      <c r="D22" s="36">
        <v>25</v>
      </c>
      <c r="E22" s="16"/>
      <c r="F22" s="18">
        <f t="shared" si="0"/>
        <v>0</v>
      </c>
    </row>
    <row r="23" spans="1:6">
      <c r="A23" s="9">
        <v>19</v>
      </c>
      <c r="B23" s="2" t="s">
        <v>40</v>
      </c>
      <c r="C23" s="6" t="s">
        <v>26</v>
      </c>
      <c r="D23" s="39">
        <v>1</v>
      </c>
      <c r="E23" s="9"/>
      <c r="F23" s="10">
        <f t="shared" si="0"/>
        <v>0</v>
      </c>
    </row>
    <row r="24" spans="1:6">
      <c r="A24" s="9">
        <v>20</v>
      </c>
      <c r="B24" s="2" t="s">
        <v>41</v>
      </c>
      <c r="C24" s="6" t="s">
        <v>26</v>
      </c>
      <c r="D24" s="39">
        <v>1</v>
      </c>
      <c r="E24" s="9"/>
      <c r="F24" s="10">
        <f t="shared" si="0"/>
        <v>0</v>
      </c>
    </row>
    <row r="25" spans="1:6">
      <c r="A25" s="9">
        <v>21</v>
      </c>
      <c r="B25" s="2" t="s">
        <v>47</v>
      </c>
      <c r="C25" s="6" t="s">
        <v>26</v>
      </c>
      <c r="D25" s="39">
        <v>1</v>
      </c>
      <c r="E25" s="9"/>
      <c r="F25" s="10">
        <f t="shared" si="0"/>
        <v>0</v>
      </c>
    </row>
    <row r="26" spans="1:6">
      <c r="A26" s="9">
        <v>22</v>
      </c>
      <c r="B26" s="2" t="s">
        <v>48</v>
      </c>
      <c r="C26" s="6" t="s">
        <v>26</v>
      </c>
      <c r="D26" s="39">
        <v>1</v>
      </c>
      <c r="E26" s="9"/>
      <c r="F26" s="10">
        <f t="shared" si="0"/>
        <v>0</v>
      </c>
    </row>
    <row r="27" spans="1:6">
      <c r="A27" s="9">
        <v>23</v>
      </c>
      <c r="B27" s="2" t="s">
        <v>57</v>
      </c>
      <c r="C27" s="6" t="s">
        <v>26</v>
      </c>
      <c r="D27" s="39">
        <v>1</v>
      </c>
      <c r="E27" s="9"/>
      <c r="F27" s="10">
        <f t="shared" si="0"/>
        <v>0</v>
      </c>
    </row>
    <row r="28" spans="1:6">
      <c r="A28" s="9">
        <v>24</v>
      </c>
      <c r="B28" s="2" t="s">
        <v>49</v>
      </c>
      <c r="C28" s="6" t="s">
        <v>26</v>
      </c>
      <c r="D28" s="39">
        <v>3</v>
      </c>
      <c r="E28" s="9"/>
      <c r="F28" s="10">
        <f t="shared" si="0"/>
        <v>0</v>
      </c>
    </row>
    <row r="29" spans="1:6">
      <c r="A29" s="9">
        <v>25</v>
      </c>
      <c r="B29" s="2" t="s">
        <v>42</v>
      </c>
      <c r="C29" s="6" t="s">
        <v>26</v>
      </c>
      <c r="D29" s="39">
        <v>1</v>
      </c>
      <c r="E29" s="9"/>
      <c r="F29" s="10">
        <f t="shared" si="0"/>
        <v>0</v>
      </c>
    </row>
    <row r="30" spans="1:6">
      <c r="A30" s="9">
        <v>26</v>
      </c>
      <c r="B30" s="2" t="s">
        <v>43</v>
      </c>
      <c r="C30" s="6" t="s">
        <v>26</v>
      </c>
      <c r="D30" s="39">
        <v>1</v>
      </c>
      <c r="E30" s="9"/>
      <c r="F30" s="10">
        <f t="shared" si="0"/>
        <v>0</v>
      </c>
    </row>
    <row r="31" spans="1:6">
      <c r="A31" s="9">
        <v>28</v>
      </c>
      <c r="B31" s="2" t="s">
        <v>69</v>
      </c>
      <c r="C31" s="6" t="s">
        <v>28</v>
      </c>
      <c r="D31" s="39">
        <v>2</v>
      </c>
      <c r="E31" s="9"/>
      <c r="F31" s="10">
        <f t="shared" si="0"/>
        <v>0</v>
      </c>
    </row>
    <row r="32" spans="1:6" ht="21" thickBot="1">
      <c r="A32" s="11">
        <v>29</v>
      </c>
      <c r="B32" s="19" t="s">
        <v>27</v>
      </c>
      <c r="C32" s="25" t="s">
        <v>28</v>
      </c>
      <c r="D32" s="38"/>
      <c r="E32" s="11"/>
      <c r="F32" s="12">
        <f t="shared" si="0"/>
        <v>0</v>
      </c>
    </row>
    <row r="33" spans="1:6" ht="21" thickBot="1">
      <c r="A33" s="7"/>
      <c r="B33" s="5" t="s">
        <v>30</v>
      </c>
      <c r="C33" s="3"/>
      <c r="D33" s="35"/>
      <c r="E33" s="7"/>
      <c r="F33" s="8">
        <f t="shared" si="0"/>
        <v>0</v>
      </c>
    </row>
    <row r="34" spans="1:6">
      <c r="A34" s="16">
        <v>30</v>
      </c>
      <c r="B34" s="17" t="s">
        <v>25</v>
      </c>
      <c r="C34" s="24" t="s">
        <v>5</v>
      </c>
      <c r="D34" s="36">
        <v>25</v>
      </c>
      <c r="E34" s="16"/>
      <c r="F34" s="18">
        <f t="shared" si="0"/>
        <v>0</v>
      </c>
    </row>
    <row r="35" spans="1:6">
      <c r="A35" s="9">
        <v>31</v>
      </c>
      <c r="B35" s="2" t="s">
        <v>51</v>
      </c>
      <c r="C35" s="6" t="s">
        <v>26</v>
      </c>
      <c r="D35" s="39">
        <v>35</v>
      </c>
      <c r="E35" s="9"/>
      <c r="F35" s="10">
        <f t="shared" si="0"/>
        <v>0</v>
      </c>
    </row>
    <row r="36" spans="1:6">
      <c r="A36" s="9">
        <v>32</v>
      </c>
      <c r="B36" s="2" t="s">
        <v>52</v>
      </c>
      <c r="C36" s="6" t="s">
        <v>26</v>
      </c>
      <c r="D36" s="39">
        <v>4</v>
      </c>
      <c r="E36" s="9"/>
      <c r="F36" s="10">
        <f t="shared" si="0"/>
        <v>0</v>
      </c>
    </row>
    <row r="37" spans="1:6">
      <c r="A37" s="9">
        <v>33</v>
      </c>
      <c r="B37" s="2" t="s">
        <v>31</v>
      </c>
      <c r="C37" s="6" t="s">
        <v>5</v>
      </c>
      <c r="D37" s="39">
        <v>200</v>
      </c>
      <c r="E37" s="9"/>
      <c r="F37" s="10">
        <f t="shared" si="0"/>
        <v>0</v>
      </c>
    </row>
    <row r="38" spans="1:6">
      <c r="A38" s="9">
        <v>34</v>
      </c>
      <c r="B38" s="2" t="s">
        <v>34</v>
      </c>
      <c r="C38" s="6" t="s">
        <v>26</v>
      </c>
      <c r="D38" s="39">
        <v>40</v>
      </c>
      <c r="E38" s="9"/>
      <c r="F38" s="10">
        <f t="shared" si="0"/>
        <v>0</v>
      </c>
    </row>
    <row r="39" spans="1:6">
      <c r="A39" s="9">
        <v>35</v>
      </c>
      <c r="B39" s="2" t="s">
        <v>37</v>
      </c>
      <c r="C39" s="6" t="s">
        <v>26</v>
      </c>
      <c r="D39" s="39">
        <v>2</v>
      </c>
      <c r="E39" s="9"/>
      <c r="F39" s="10">
        <f t="shared" si="0"/>
        <v>0</v>
      </c>
    </row>
    <row r="40" spans="1:6">
      <c r="A40" s="9">
        <v>36</v>
      </c>
      <c r="B40" s="2" t="s">
        <v>70</v>
      </c>
      <c r="C40" s="6" t="s">
        <v>71</v>
      </c>
      <c r="D40" s="39">
        <v>1</v>
      </c>
      <c r="E40" s="9"/>
      <c r="F40" s="10">
        <f t="shared" si="0"/>
        <v>0</v>
      </c>
    </row>
    <row r="41" spans="1:6">
      <c r="A41" s="9">
        <v>37</v>
      </c>
      <c r="B41" s="2" t="s">
        <v>36</v>
      </c>
      <c r="C41" s="6" t="s">
        <v>26</v>
      </c>
      <c r="D41" s="39">
        <v>4</v>
      </c>
      <c r="E41" s="9"/>
      <c r="F41" s="10">
        <f t="shared" si="0"/>
        <v>0</v>
      </c>
    </row>
    <row r="42" spans="1:6">
      <c r="A42" s="9">
        <v>38</v>
      </c>
      <c r="B42" s="2" t="s">
        <v>32</v>
      </c>
      <c r="C42" s="6" t="s">
        <v>26</v>
      </c>
      <c r="D42" s="39">
        <v>5</v>
      </c>
      <c r="E42" s="9"/>
      <c r="F42" s="10">
        <f t="shared" si="0"/>
        <v>0</v>
      </c>
    </row>
    <row r="43" spans="1:6" ht="21" thickBot="1">
      <c r="A43" s="11">
        <v>39</v>
      </c>
      <c r="B43" s="19" t="s">
        <v>33</v>
      </c>
      <c r="C43" s="25" t="s">
        <v>33</v>
      </c>
      <c r="D43" s="38">
        <v>0</v>
      </c>
      <c r="E43" s="11"/>
      <c r="F43" s="12">
        <f t="shared" si="0"/>
        <v>0</v>
      </c>
    </row>
    <row r="44" spans="1:6" ht="21" thickBot="1">
      <c r="A44" s="7"/>
      <c r="B44" s="5" t="s">
        <v>35</v>
      </c>
      <c r="C44" s="3"/>
      <c r="D44" s="35"/>
      <c r="E44" s="7"/>
      <c r="F44" s="8">
        <f t="shared" si="0"/>
        <v>0</v>
      </c>
    </row>
    <row r="45" spans="1:6">
      <c r="A45" s="16">
        <v>40</v>
      </c>
      <c r="B45" s="17" t="s">
        <v>38</v>
      </c>
      <c r="C45" s="24" t="s">
        <v>7</v>
      </c>
      <c r="D45" s="36">
        <v>36</v>
      </c>
      <c r="E45" s="16"/>
      <c r="F45" s="18">
        <f t="shared" si="0"/>
        <v>0</v>
      </c>
    </row>
    <row r="46" spans="1:6" ht="21" thickBot="1">
      <c r="A46" s="11">
        <v>41</v>
      </c>
      <c r="B46" s="19" t="s">
        <v>39</v>
      </c>
      <c r="C46" s="25" t="s">
        <v>26</v>
      </c>
      <c r="D46" s="38">
        <v>6</v>
      </c>
      <c r="E46" s="11"/>
      <c r="F46" s="12">
        <f t="shared" si="0"/>
        <v>0</v>
      </c>
    </row>
    <row r="47" spans="1:6" ht="21" thickBot="1">
      <c r="A47" s="7"/>
      <c r="B47" s="5" t="s">
        <v>16</v>
      </c>
      <c r="C47" s="3"/>
      <c r="D47" s="35"/>
      <c r="E47" s="7"/>
      <c r="F47" s="8">
        <f t="shared" si="0"/>
        <v>0</v>
      </c>
    </row>
    <row r="48" spans="1:6">
      <c r="A48" s="16">
        <v>42</v>
      </c>
      <c r="B48" s="17" t="s">
        <v>17</v>
      </c>
      <c r="C48" s="24" t="s">
        <v>18</v>
      </c>
      <c r="D48" s="36">
        <v>0.5</v>
      </c>
      <c r="E48" s="16"/>
      <c r="F48" s="18">
        <f t="shared" si="0"/>
        <v>0</v>
      </c>
    </row>
    <row r="49" spans="1:6">
      <c r="A49" s="9">
        <v>43</v>
      </c>
      <c r="B49" s="2" t="s">
        <v>44</v>
      </c>
      <c r="C49" s="6" t="s">
        <v>7</v>
      </c>
      <c r="D49" s="39">
        <v>7.1</v>
      </c>
      <c r="E49" s="9"/>
      <c r="F49" s="10">
        <f t="shared" si="0"/>
        <v>0</v>
      </c>
    </row>
    <row r="50" spans="1:6">
      <c r="A50" s="9">
        <v>44</v>
      </c>
      <c r="B50" s="2" t="s">
        <v>50</v>
      </c>
      <c r="C50" s="6" t="s">
        <v>7</v>
      </c>
      <c r="D50" s="39">
        <v>37</v>
      </c>
      <c r="E50" s="9"/>
      <c r="F50" s="10">
        <f t="shared" si="0"/>
        <v>0</v>
      </c>
    </row>
    <row r="51" spans="1:6">
      <c r="A51" s="21">
        <v>45</v>
      </c>
      <c r="B51" s="22" t="s">
        <v>72</v>
      </c>
      <c r="C51" s="40" t="s">
        <v>5</v>
      </c>
      <c r="D51" s="41">
        <f>11+6-2+5+3-1.8+7+3-1.65+0.8+3.3+1.55+3.1-1.65</f>
        <v>36.65</v>
      </c>
      <c r="E51" s="21"/>
      <c r="F51" s="10">
        <f t="shared" si="0"/>
        <v>0</v>
      </c>
    </row>
    <row r="52" spans="1:6" ht="21" thickBot="1">
      <c r="A52" s="11">
        <v>46</v>
      </c>
      <c r="B52" s="19" t="s">
        <v>19</v>
      </c>
      <c r="C52" s="25" t="s">
        <v>7</v>
      </c>
      <c r="D52" s="38">
        <v>36</v>
      </c>
      <c r="E52" s="11"/>
      <c r="F52" s="12">
        <f t="shared" si="0"/>
        <v>0</v>
      </c>
    </row>
    <row r="53" spans="1:6">
      <c r="F53" s="4">
        <f>SUM(F4:F52)</f>
        <v>0</v>
      </c>
    </row>
    <row r="55" spans="1:6">
      <c r="A55" s="2">
        <v>1</v>
      </c>
      <c r="B55" s="2" t="s">
        <v>58</v>
      </c>
      <c r="C55" s="2" t="s">
        <v>60</v>
      </c>
      <c r="D55" s="13"/>
      <c r="E55" s="42"/>
      <c r="F55" s="2">
        <f>F53*D55/100</f>
        <v>0</v>
      </c>
    </row>
    <row r="56" spans="1:6">
      <c r="A56" s="2">
        <v>2</v>
      </c>
      <c r="B56" s="2" t="s">
        <v>65</v>
      </c>
      <c r="C56" s="2" t="s">
        <v>60</v>
      </c>
      <c r="D56" s="13"/>
      <c r="E56" s="43"/>
      <c r="F56" s="2">
        <f>F53*D56/100</f>
        <v>0</v>
      </c>
    </row>
    <row r="57" spans="1:6">
      <c r="A57" s="2">
        <v>3</v>
      </c>
      <c r="B57" s="2" t="s">
        <v>59</v>
      </c>
      <c r="C57" s="2" t="s">
        <v>60</v>
      </c>
      <c r="D57" s="13"/>
      <c r="E57" s="44"/>
      <c r="F57" s="2">
        <f>F53*D57/100</f>
        <v>0</v>
      </c>
    </row>
    <row r="58" spans="1:6" ht="21" thickBot="1"/>
    <row r="59" spans="1:6" ht="21" thickBot="1">
      <c r="B59" s="33" t="s">
        <v>61</v>
      </c>
      <c r="C59" s="45"/>
      <c r="D59" s="46"/>
      <c r="E59" s="47"/>
      <c r="F59" s="33">
        <f>F53+F55+F56+F57</f>
        <v>0</v>
      </c>
    </row>
    <row r="60" spans="1:6">
      <c r="B60" s="31" t="s">
        <v>63</v>
      </c>
      <c r="C60" s="46"/>
      <c r="D60" s="46"/>
      <c r="E60" s="46"/>
      <c r="F60" s="32" t="e">
        <f>F59/C1</f>
        <v>#DIV/0!</v>
      </c>
    </row>
    <row r="61" spans="1:6">
      <c r="B61" s="20" t="s">
        <v>62</v>
      </c>
      <c r="C61" s="2" t="s">
        <v>66</v>
      </c>
      <c r="D61" s="14"/>
    </row>
    <row r="62" spans="1:6">
      <c r="B62" s="20" t="s">
        <v>64</v>
      </c>
      <c r="F62" s="15" t="e">
        <f>F60/D61</f>
        <v>#DIV/0!</v>
      </c>
    </row>
  </sheetData>
  <mergeCells count="2">
    <mergeCell ref="C59:E60"/>
    <mergeCell ref="E55:E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G25" sqref="G25"/>
    </sheetView>
  </sheetViews>
  <sheetFormatPr defaultRowHeight="15"/>
  <cols>
    <col min="2" max="2" width="77.28515625" bestFit="1" customWidth="1"/>
  </cols>
  <sheetData>
    <row r="2" spans="2:2">
      <c r="B2" t="s">
        <v>9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  <row r="7" spans="2:2">
      <c r="B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смета_37,05</vt:lpstr>
      <vt:lpstr>виды работ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Даши</dc:creator>
  <cp:lastModifiedBy>Admin</cp:lastModifiedBy>
  <cp:lastPrinted>2021-04-29T11:52:38Z</cp:lastPrinted>
  <dcterms:created xsi:type="dcterms:W3CDTF">2021-04-28T11:13:49Z</dcterms:created>
  <dcterms:modified xsi:type="dcterms:W3CDTF">2021-04-30T10:20:57Z</dcterms:modified>
</cp:coreProperties>
</file>