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\Desktop\"/>
    </mc:Choice>
  </mc:AlternateContent>
  <bookViews>
    <workbookView xWindow="0" yWindow="0" windowWidth="19040" windowHeight="8280" tabRatio="500" activeTab="1"/>
  </bookViews>
  <sheets>
    <sheet name="Лист1" sheetId="2" r:id="rId1"/>
    <sheet name="Смета. Здание" sheetId="1" r:id="rId2"/>
  </sheets>
  <definedNames>
    <definedName name="Print_Titles_0" localSheetId="1">'Смета. Здание'!$8:$8</definedName>
    <definedName name="Print_Titles_0_0" localSheetId="1">'Смета. Здание'!$8:$8</definedName>
    <definedName name="Print_Titles_0_0_0" localSheetId="1">'Смета. Здание'!$8:$8</definedName>
    <definedName name="Print_Titles_0_0_0_0" localSheetId="1">'Смета. Здание'!$8:$8</definedName>
    <definedName name="Print_Titles_0_0_0_0_0" localSheetId="1">'Смета. Здание'!$8:$8</definedName>
    <definedName name="Print_Titles_0_0_0_0_0_0" localSheetId="1">'Смета. Здание'!$8:$8</definedName>
    <definedName name="Print_Titles_0_0_0_0_0_0_0" localSheetId="1">'Смета. Здание'!$8:$8</definedName>
    <definedName name="_xlnm.Print_Titles" localSheetId="1">'Смета. Здание'!$8:$8</definedName>
    <definedName name="_xlnm.Print_Area" localSheetId="1">'Смета. Здание'!$A$1:$E$168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3" i="1" l="1"/>
  <c r="D78" i="1"/>
  <c r="D22" i="1"/>
  <c r="D84" i="1"/>
  <c r="D70" i="1"/>
  <c r="D62" i="1" l="1"/>
  <c r="D60" i="1"/>
  <c r="D59" i="1"/>
  <c r="D52" i="1"/>
  <c r="D51" i="1"/>
  <c r="D45" i="1"/>
  <c r="D35" i="1"/>
  <c r="D21" i="1"/>
  <c r="D20" i="1"/>
  <c r="D16" i="1"/>
  <c r="D15" i="1"/>
  <c r="D14" i="1"/>
  <c r="D17" i="1" l="1"/>
</calcChain>
</file>

<file path=xl/sharedStrings.xml><?xml version="1.0" encoding="utf-8"?>
<sst xmlns="http://schemas.openxmlformats.org/spreadsheetml/2006/main" count="208" uniqueCount="161">
  <si>
    <t>№ п/п</t>
  </si>
  <si>
    <t>1.</t>
  </si>
  <si>
    <t>1.1</t>
  </si>
  <si>
    <t>2.</t>
  </si>
  <si>
    <t>2.1</t>
  </si>
  <si>
    <t>2.2</t>
  </si>
  <si>
    <t>2.3</t>
  </si>
  <si>
    <t>м3</t>
  </si>
  <si>
    <t>2.5</t>
  </si>
  <si>
    <t>м/п</t>
  </si>
  <si>
    <t>3.</t>
  </si>
  <si>
    <t>3.1</t>
  </si>
  <si>
    <t>т</t>
  </si>
  <si>
    <t>3.2</t>
  </si>
  <si>
    <t>3.3</t>
  </si>
  <si>
    <r>
      <rPr>
        <sz val="9"/>
        <rFont val="Times New Roman"/>
        <family val="1"/>
        <charset val="204"/>
      </rPr>
      <t>м</t>
    </r>
    <r>
      <rPr>
        <vertAlign val="superscript"/>
        <sz val="9"/>
        <rFont val="Times New Roman"/>
        <family val="1"/>
        <charset val="204"/>
      </rPr>
      <t>3</t>
    </r>
  </si>
  <si>
    <t>шт</t>
  </si>
  <si>
    <t>шт.</t>
  </si>
  <si>
    <t>3.4</t>
  </si>
  <si>
    <t>4.</t>
  </si>
  <si>
    <t>4.1</t>
  </si>
  <si>
    <t>м2</t>
  </si>
  <si>
    <t>4.2</t>
  </si>
  <si>
    <t>4.3</t>
  </si>
  <si>
    <t>4.4</t>
  </si>
  <si>
    <t>5.</t>
  </si>
  <si>
    <t>7.1</t>
  </si>
  <si>
    <t>7.3</t>
  </si>
  <si>
    <t>13.</t>
  </si>
  <si>
    <t>13.2</t>
  </si>
  <si>
    <t>13.3</t>
  </si>
  <si>
    <t>14.</t>
  </si>
  <si>
    <t>14.1</t>
  </si>
  <si>
    <t>15.</t>
  </si>
  <si>
    <t>15.1</t>
  </si>
  <si>
    <t>15.2</t>
  </si>
  <si>
    <t>15.3</t>
  </si>
  <si>
    <t>Найменування видів робіт</t>
  </si>
  <si>
    <t>Од. вим.</t>
  </si>
  <si>
    <t>К-ть</t>
  </si>
  <si>
    <t>Варт. од., грн</t>
  </si>
  <si>
    <t>Підготовчі роботи</t>
  </si>
  <si>
    <t>Всього робіт по розділу 1</t>
  </si>
  <si>
    <t>Земляні роботи</t>
  </si>
  <si>
    <t>Розробка грунту екскаватром</t>
  </si>
  <si>
    <t>Доробка грунту вручну</t>
  </si>
  <si>
    <t>Ущільнення основи вібротрамбівками</t>
  </si>
  <si>
    <t>Всього робіт по розділу 2</t>
  </si>
  <si>
    <t>маш/зм</t>
  </si>
  <si>
    <t>Зворотня засипка грунту</t>
  </si>
  <si>
    <t>Ущільнення грунту</t>
  </si>
  <si>
    <t>2.6</t>
  </si>
  <si>
    <t>комплекс</t>
  </si>
  <si>
    <t>3.5</t>
  </si>
  <si>
    <t>Всього робіт по розділу 3</t>
  </si>
  <si>
    <t>Підготовка під підлоги 1-го поверху</t>
  </si>
  <si>
    <t>Армування стікою</t>
  </si>
  <si>
    <t>Готування розчину</t>
  </si>
  <si>
    <t>Всього робіт по розділу 4</t>
  </si>
  <si>
    <t>Улаштування ц/піщаної стяжки</t>
  </si>
  <si>
    <t>Цегляна кладка перегородок</t>
  </si>
  <si>
    <t>5.1</t>
  </si>
  <si>
    <t>5.2</t>
  </si>
  <si>
    <t>5.3</t>
  </si>
  <si>
    <t>5.4</t>
  </si>
  <si>
    <t>6.</t>
  </si>
  <si>
    <t>6.1</t>
  </si>
  <si>
    <t>Всього робіт по розділу 5</t>
  </si>
  <si>
    <t>Всього робіт по розділу 6</t>
  </si>
  <si>
    <t>Перекриття 1-го поверху</t>
  </si>
  <si>
    <t>Укладання плит перекриття</t>
  </si>
  <si>
    <t>7.</t>
  </si>
  <si>
    <t>7.2</t>
  </si>
  <si>
    <t>Улаштування монолітної ділянки</t>
  </si>
  <si>
    <t>Всього робіт по розділу 7</t>
  </si>
  <si>
    <t>8.</t>
  </si>
  <si>
    <t>Підготовка під підлоги 2-го поверху</t>
  </si>
  <si>
    <t>8.1</t>
  </si>
  <si>
    <t>Пароізоляція</t>
  </si>
  <si>
    <t>8.2</t>
  </si>
  <si>
    <t>8.4</t>
  </si>
  <si>
    <t>8.5</t>
  </si>
  <si>
    <t>Всього робіт по розділу 8</t>
  </si>
  <si>
    <t>м.п</t>
  </si>
  <si>
    <t>Улаштування опалубки, армування,  бетонування монолітного поясу</t>
  </si>
  <si>
    <t>9.1</t>
  </si>
  <si>
    <t>Крівля будинку та тераси</t>
  </si>
  <si>
    <t>Улаштування контробрешітки крівлі будинку та тераси</t>
  </si>
  <si>
    <t>Антисептування деревяних елементів крівлі будівлі та тераси</t>
  </si>
  <si>
    <t>Монтаж стропильної системи крівлі будинку та тераси</t>
  </si>
  <si>
    <t>Улаштування гідроізоляції крівлі будинку та тераси</t>
  </si>
  <si>
    <t>Улаштуваня обрешітки 120х25, крок 250</t>
  </si>
  <si>
    <t>Улаштування пароізоляції крівлі будинку та тераси</t>
  </si>
  <si>
    <t xml:space="preserve">Обшивання торців </t>
  </si>
  <si>
    <t>Монтаж коковпаків вентканалів</t>
  </si>
  <si>
    <t>Монтаж жолобів та труб водостоків</t>
  </si>
  <si>
    <t>Монтаж, демонтаж риштувань</t>
  </si>
  <si>
    <t>Всього робіт по розділу 13</t>
  </si>
  <si>
    <t>Улаштування фасаду</t>
  </si>
  <si>
    <t>Армування фасаду сіткою із захистом Ceresit  СТ-190</t>
  </si>
  <si>
    <t>Штукатурні роботи</t>
  </si>
  <si>
    <t>Цементне штукатурення стін 20 мм</t>
  </si>
  <si>
    <t xml:space="preserve">Назва об'єкту: </t>
  </si>
  <si>
    <t>Замовник:</t>
  </si>
  <si>
    <t>Підрядник:</t>
  </si>
  <si>
    <t>Організація електроживлення та водопостачання для потреб будівництва. Улаштування місця зберігання матеріалів та інструменту</t>
  </si>
  <si>
    <t>3.6</t>
  </si>
  <si>
    <t>3.7</t>
  </si>
  <si>
    <t>13.6</t>
  </si>
  <si>
    <t>13.7</t>
  </si>
  <si>
    <t>13.8</t>
  </si>
  <si>
    <t>13.11</t>
  </si>
  <si>
    <t>13.13</t>
  </si>
  <si>
    <t>13.15</t>
  </si>
  <si>
    <t>13.16</t>
  </si>
  <si>
    <t>13.17</t>
  </si>
  <si>
    <t>13.18</t>
  </si>
  <si>
    <t>Всього робіт по розділу 14</t>
  </si>
  <si>
    <t>15.4</t>
  </si>
  <si>
    <t>Всього робіт по розділу 15</t>
  </si>
  <si>
    <t>Разом робіт по кошторису</t>
  </si>
  <si>
    <t>Кошторис на житловий будинок в с. Нові Петрівці, Києво-Святошинського району, Київської області.</t>
  </si>
  <si>
    <t>Адреса будівництва: Н.Петрівці</t>
  </si>
  <si>
    <t>Складено в цінах станом на 21.05.2021</t>
  </si>
  <si>
    <t>Стрічковий фундамент та плита підлоги</t>
  </si>
  <si>
    <t>Улаштування бетонної підготовки</t>
  </si>
  <si>
    <t>Улаштування прокладної гідроізоляції з плівки</t>
  </si>
  <si>
    <t>Улаштування опалубки, армування та бетонування монолітної фундаментної стрічки ФМ-1, ФМ-2</t>
  </si>
  <si>
    <t>Монтаж фундаменних блоків</t>
  </si>
  <si>
    <t>Улаштування монолітних ділянок та монолітного поясу</t>
  </si>
  <si>
    <t>Армування та бетонування монолітної плити Пм-1, Пм-2</t>
  </si>
  <si>
    <t>Улаштування піщаної основи під монолітні плити з ущільненням</t>
  </si>
  <si>
    <t>Улаштування щебеневої основи під монолітні плити з ущільненням</t>
  </si>
  <si>
    <t>3.8</t>
  </si>
  <si>
    <t>Улаштування стяжки верхньої плити</t>
  </si>
  <si>
    <t>3.10</t>
  </si>
  <si>
    <t>3.11</t>
  </si>
  <si>
    <t>Улаштування профільованої геомембрани</t>
  </si>
  <si>
    <t>Гідроізоляція фундаменту бітумною мастикою в 2 шари</t>
  </si>
  <si>
    <t>Гідроізоляція рулонна на мастиці</t>
  </si>
  <si>
    <t>Утеплення підлоги пінополістиролом 100мм</t>
  </si>
  <si>
    <t>Стіни та перегородки, перемички</t>
  </si>
  <si>
    <t xml:space="preserve">Цегляна каладка з цегли товщю 250/380мм. </t>
  </si>
  <si>
    <t>Бетонування перемичок на над прорізами 1,2 пов.</t>
  </si>
  <si>
    <t>Монолітний пояс 1,2го поверху</t>
  </si>
  <si>
    <t>Звукоізоляція підлоги пінополістиролом 30мм</t>
  </si>
  <si>
    <t>9</t>
  </si>
  <si>
    <t>809</t>
  </si>
  <si>
    <t>4</t>
  </si>
  <si>
    <t>Укладання профлиста</t>
  </si>
  <si>
    <t>Монтаж зенітного вікна</t>
  </si>
  <si>
    <t xml:space="preserve">Улаштування монолітних з/б сходів </t>
  </si>
  <si>
    <t xml:space="preserve">Облицювання фасаду плиткою </t>
  </si>
  <si>
    <t xml:space="preserve">Утеплення фасаду мінватою 100 мм. </t>
  </si>
  <si>
    <t>Фарбування фасаду</t>
  </si>
  <si>
    <t>Металоконструкції навісу</t>
  </si>
  <si>
    <t>Виготовлення та монтаж металоконструкцій навісу</t>
  </si>
  <si>
    <t>8.6</t>
  </si>
  <si>
    <t>Улаштування стяжки</t>
  </si>
  <si>
    <t>15,5</t>
  </si>
  <si>
    <t>Утеплення відкосів з сіткою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</si>
</sst>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_-* #,##0.00\ _₽_-;\-* #,##0.00\ _₽_-;_-* \-??\ _₽_-;_-@_-"/>
    <numFmt numFmtId="167" formatCode="0.000"/>
  </numFmts>
  <fonts count="15" x14ac:knownFonts="1">
    <font>
      <sz val="10"/>
      <name val="Arial"/>
      <charset val="1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14" fillId="0" borderId="0" applyBorder="0" applyProtection="0"/>
  </cellStyleXfs>
  <cellXfs count="105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6" fontId="9" fillId="0" borderId="1" xfId="1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9" fillId="0" borderId="10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67" fontId="9" fillId="0" borderId="10" xfId="0" applyNumberFormat="1" applyFont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2" fontId="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6" fontId="9" fillId="0" borderId="1" xfId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168"/>
  <sheetViews>
    <sheetView tabSelected="1" topLeftCell="A137" zoomScaleNormal="100" workbookViewId="0">
      <selection activeCell="I156" sqref="I156"/>
    </sheetView>
  </sheetViews>
  <sheetFormatPr defaultRowHeight="12.5" x14ac:dyDescent="0.25"/>
  <cols>
    <col min="1" max="1" width="6.453125" style="1" customWidth="1"/>
    <col min="2" max="2" width="45.1796875" style="1" customWidth="1"/>
    <col min="3" max="3" width="8.26953125" style="1" bestFit="1" customWidth="1"/>
    <col min="4" max="4" width="9.81640625" style="2" customWidth="1"/>
    <col min="5" max="5" width="8" style="1" customWidth="1"/>
    <col min="6" max="1016" width="9.1796875" style="1" customWidth="1"/>
  </cols>
  <sheetData>
    <row r="1" spans="1:5" ht="12.75" customHeight="1" x14ac:dyDescent="0.3">
      <c r="A1" s="72" t="s">
        <v>121</v>
      </c>
      <c r="B1" s="72"/>
      <c r="C1" s="72"/>
      <c r="D1" s="72"/>
      <c r="E1" s="72"/>
    </row>
    <row r="2" spans="1:5" ht="15.75" customHeight="1" x14ac:dyDescent="0.3">
      <c r="A2" s="72"/>
      <c r="B2" s="72"/>
      <c r="C2" s="72"/>
      <c r="D2" s="72"/>
      <c r="E2" s="72"/>
    </row>
    <row r="3" spans="1:5" ht="12.75" customHeight="1" x14ac:dyDescent="0.3">
      <c r="A3" s="73" t="s">
        <v>102</v>
      </c>
      <c r="B3" s="73"/>
      <c r="C3" s="73"/>
      <c r="D3" s="73"/>
      <c r="E3" s="59"/>
    </row>
    <row r="4" spans="1:5" ht="12.75" customHeight="1" x14ac:dyDescent="0.3">
      <c r="A4" s="74" t="s">
        <v>103</v>
      </c>
      <c r="B4" s="74"/>
      <c r="C4" s="60"/>
      <c r="D4" s="61"/>
      <c r="E4" s="60"/>
    </row>
    <row r="5" spans="1:5" ht="12.75" customHeight="1" x14ac:dyDescent="0.3">
      <c r="A5" s="74" t="s">
        <v>122</v>
      </c>
      <c r="B5" s="74"/>
      <c r="C5" s="60"/>
      <c r="D5" s="61"/>
      <c r="E5" s="60"/>
    </row>
    <row r="6" spans="1:5" ht="12.75" customHeight="1" x14ac:dyDescent="0.3">
      <c r="A6" s="74" t="s">
        <v>104</v>
      </c>
      <c r="B6" s="74"/>
      <c r="C6" s="62"/>
      <c r="D6" s="63"/>
      <c r="E6" s="62"/>
    </row>
    <row r="7" spans="1:5" ht="13.5" customHeight="1" thickBot="1" x14ac:dyDescent="0.3">
      <c r="A7" s="75" t="s">
        <v>123</v>
      </c>
      <c r="B7" s="75"/>
      <c r="C7" s="75"/>
      <c r="D7" s="75"/>
      <c r="E7" s="75"/>
    </row>
    <row r="8" spans="1:5" s="6" customFormat="1" ht="27" thickTop="1" thickBot="1" x14ac:dyDescent="0.3">
      <c r="A8" s="3" t="s">
        <v>0</v>
      </c>
      <c r="B8" s="3" t="s">
        <v>37</v>
      </c>
      <c r="C8" s="3" t="s">
        <v>38</v>
      </c>
      <c r="D8" s="4" t="s">
        <v>39</v>
      </c>
      <c r="E8" s="4" t="s">
        <v>40</v>
      </c>
    </row>
    <row r="9" spans="1:5" s="12" customFormat="1" ht="13.5" customHeight="1" thickTop="1" x14ac:dyDescent="0.25">
      <c r="A9" s="7" t="s">
        <v>1</v>
      </c>
      <c r="B9" s="8" t="s">
        <v>41</v>
      </c>
      <c r="C9" s="9"/>
      <c r="D9" s="10"/>
      <c r="E9" s="11"/>
    </row>
    <row r="10" spans="1:5" s="12" customFormat="1" ht="56.25" customHeight="1" x14ac:dyDescent="0.3">
      <c r="A10" s="13" t="s">
        <v>2</v>
      </c>
      <c r="B10" s="14" t="s">
        <v>105</v>
      </c>
      <c r="C10" s="15" t="s">
        <v>52</v>
      </c>
      <c r="D10" s="16">
        <v>1</v>
      </c>
      <c r="E10" s="16"/>
    </row>
    <row r="11" spans="1:5" s="21" customFormat="1" ht="12.75" customHeight="1" x14ac:dyDescent="0.25">
      <c r="A11" s="76" t="s">
        <v>42</v>
      </c>
      <c r="B11" s="76"/>
      <c r="C11" s="76"/>
      <c r="D11" s="76"/>
      <c r="E11" s="76"/>
    </row>
    <row r="12" spans="1:5" s="21" customFormat="1" ht="12.75" customHeight="1" x14ac:dyDescent="0.25">
      <c r="A12" s="7" t="s">
        <v>3</v>
      </c>
      <c r="B12" s="8" t="s">
        <v>43</v>
      </c>
      <c r="C12" s="9"/>
      <c r="D12" s="10"/>
      <c r="E12" s="11"/>
    </row>
    <row r="13" spans="1:5" s="21" customFormat="1" ht="11.25" customHeight="1" x14ac:dyDescent="0.25">
      <c r="A13" s="22" t="s">
        <v>4</v>
      </c>
      <c r="B13" s="23" t="s">
        <v>44</v>
      </c>
      <c r="C13" s="15" t="s">
        <v>48</v>
      </c>
      <c r="D13" s="16">
        <v>3</v>
      </c>
      <c r="E13" s="16"/>
    </row>
    <row r="14" spans="1:5" s="21" customFormat="1" ht="11.25" customHeight="1" x14ac:dyDescent="0.25">
      <c r="A14" s="22" t="s">
        <v>5</v>
      </c>
      <c r="B14" s="17" t="s">
        <v>45</v>
      </c>
      <c r="C14" s="18" t="s">
        <v>7</v>
      </c>
      <c r="D14" s="24">
        <f>(22.6*2+7.8*4)*0.15*1.1</f>
        <v>12.606000000000002</v>
      </c>
      <c r="E14" s="25"/>
    </row>
    <row r="15" spans="1:5" s="21" customFormat="1" ht="11.25" customHeight="1" x14ac:dyDescent="0.25">
      <c r="A15" s="22" t="s">
        <v>6</v>
      </c>
      <c r="B15" s="17" t="s">
        <v>46</v>
      </c>
      <c r="C15" s="18" t="s">
        <v>9</v>
      </c>
      <c r="D15" s="19">
        <f>(22.6*2+7.8*5)</f>
        <v>84.2</v>
      </c>
      <c r="E15" s="19"/>
    </row>
    <row r="16" spans="1:5" s="21" customFormat="1" ht="13" x14ac:dyDescent="0.25">
      <c r="A16" s="22" t="s">
        <v>8</v>
      </c>
      <c r="B16" s="23" t="s">
        <v>49</v>
      </c>
      <c r="C16" s="15" t="s">
        <v>7</v>
      </c>
      <c r="D16" s="16">
        <f>(22.6*2+7.8*5)*1.5*1.2-(22.6*2+7.8*5)*0.82*0.4-(22.6*2+7.8*5)*0.7*0.25</f>
        <v>109.20740000000001</v>
      </c>
      <c r="E16" s="16"/>
    </row>
    <row r="17" spans="1:6" s="21" customFormat="1" ht="11.25" customHeight="1" x14ac:dyDescent="0.25">
      <c r="A17" s="22" t="s">
        <v>51</v>
      </c>
      <c r="B17" s="17" t="s">
        <v>50</v>
      </c>
      <c r="C17" s="15" t="s">
        <v>7</v>
      </c>
      <c r="D17" s="16">
        <f>D16</f>
        <v>109.20740000000001</v>
      </c>
      <c r="E17" s="16"/>
    </row>
    <row r="18" spans="1:6" s="21" customFormat="1" ht="12.75" customHeight="1" x14ac:dyDescent="0.25">
      <c r="A18" s="77" t="s">
        <v>47</v>
      </c>
      <c r="B18" s="78"/>
      <c r="C18" s="78"/>
      <c r="D18" s="78"/>
      <c r="E18" s="79"/>
    </row>
    <row r="19" spans="1:6" s="21" customFormat="1" ht="12" customHeight="1" x14ac:dyDescent="0.3">
      <c r="A19" s="7" t="s">
        <v>10</v>
      </c>
      <c r="B19" s="30" t="s">
        <v>124</v>
      </c>
      <c r="C19" s="9"/>
      <c r="D19" s="10"/>
      <c r="E19" s="11"/>
    </row>
    <row r="20" spans="1:6" s="21" customFormat="1" ht="12" customHeight="1" x14ac:dyDescent="0.3">
      <c r="A20" s="65" t="s">
        <v>11</v>
      </c>
      <c r="B20" s="66" t="s">
        <v>125</v>
      </c>
      <c r="C20" s="67" t="s">
        <v>7</v>
      </c>
      <c r="D20" s="64">
        <f>(22.6*2+7.8*5)*0.1*0.8</f>
        <v>6.7360000000000007</v>
      </c>
      <c r="E20" s="64"/>
    </row>
    <row r="21" spans="1:6" s="21" customFormat="1" ht="11.5" x14ac:dyDescent="0.25">
      <c r="A21" s="20" t="s">
        <v>13</v>
      </c>
      <c r="B21" s="31" t="s">
        <v>126</v>
      </c>
      <c r="C21" s="32" t="s">
        <v>9</v>
      </c>
      <c r="D21" s="33">
        <f>(22.6*2+7.8*5)</f>
        <v>84.2</v>
      </c>
      <c r="E21" s="19"/>
    </row>
    <row r="22" spans="1:6" s="21" customFormat="1" ht="23" x14ac:dyDescent="0.25">
      <c r="A22" s="20" t="s">
        <v>14</v>
      </c>
      <c r="B22" s="34" t="s">
        <v>127</v>
      </c>
      <c r="C22" s="32" t="s">
        <v>7</v>
      </c>
      <c r="D22" s="33">
        <f>57.16+0.1</f>
        <v>57.26</v>
      </c>
      <c r="E22" s="19"/>
    </row>
    <row r="23" spans="1:6" s="21" customFormat="1" ht="11.5" x14ac:dyDescent="0.25">
      <c r="A23" s="20"/>
      <c r="B23" s="34"/>
      <c r="C23" s="32"/>
      <c r="D23" s="33"/>
      <c r="E23" s="19"/>
    </row>
    <row r="24" spans="1:6" s="21" customFormat="1" ht="11.5" x14ac:dyDescent="0.25">
      <c r="A24" s="20"/>
      <c r="B24" s="34"/>
      <c r="C24" s="32"/>
      <c r="D24" s="33"/>
      <c r="E24" s="19"/>
    </row>
    <row r="25" spans="1:6" s="21" customFormat="1" ht="11.5" x14ac:dyDescent="0.25">
      <c r="A25" s="20"/>
      <c r="B25" s="34"/>
      <c r="C25" s="32"/>
      <c r="D25" s="33"/>
      <c r="E25" s="19"/>
    </row>
    <row r="26" spans="1:6" s="21" customFormat="1" ht="11.5" x14ac:dyDescent="0.25">
      <c r="A26" s="20"/>
      <c r="B26" s="34"/>
      <c r="C26" s="32"/>
      <c r="D26" s="33"/>
      <c r="E26" s="19"/>
    </row>
    <row r="27" spans="1:6" s="21" customFormat="1" ht="11.5" x14ac:dyDescent="0.25">
      <c r="A27" s="20"/>
      <c r="B27" s="34"/>
      <c r="C27" s="28"/>
      <c r="D27" s="35"/>
      <c r="E27" s="19"/>
    </row>
    <row r="28" spans="1:6" s="21" customFormat="1" ht="11.5" x14ac:dyDescent="0.25">
      <c r="A28" s="20"/>
      <c r="B28" s="34"/>
      <c r="C28" s="28"/>
      <c r="D28" s="35"/>
      <c r="E28" s="19"/>
    </row>
    <row r="29" spans="1:6" s="21" customFormat="1" x14ac:dyDescent="0.25">
      <c r="A29" s="20"/>
      <c r="B29" s="34"/>
      <c r="C29" s="28"/>
      <c r="D29" s="35"/>
      <c r="E29" s="19"/>
      <c r="F29" s="71"/>
    </row>
    <row r="30" spans="1:6" s="21" customFormat="1" ht="11.5" x14ac:dyDescent="0.25">
      <c r="A30" s="20" t="s">
        <v>18</v>
      </c>
      <c r="B30" s="34" t="s">
        <v>128</v>
      </c>
      <c r="C30" s="28" t="s">
        <v>16</v>
      </c>
      <c r="D30" s="29">
        <v>39</v>
      </c>
      <c r="E30" s="19"/>
    </row>
    <row r="31" spans="1:6" s="21" customFormat="1" ht="11.5" x14ac:dyDescent="0.25">
      <c r="A31" s="20"/>
      <c r="B31" s="34"/>
      <c r="C31" s="28"/>
      <c r="D31" s="29"/>
      <c r="E31" s="19"/>
    </row>
    <row r="32" spans="1:6" s="21" customFormat="1" ht="11.5" x14ac:dyDescent="0.25">
      <c r="A32" s="20"/>
      <c r="B32" s="34"/>
      <c r="C32" s="28"/>
      <c r="D32" s="29"/>
      <c r="E32" s="19"/>
    </row>
    <row r="33" spans="1:5" s="21" customFormat="1" ht="11.5" x14ac:dyDescent="0.25">
      <c r="A33" s="20"/>
      <c r="B33" s="34"/>
      <c r="C33" s="28"/>
      <c r="D33" s="29"/>
      <c r="E33" s="19"/>
    </row>
    <row r="34" spans="1:5" s="21" customFormat="1" ht="11.5" x14ac:dyDescent="0.25">
      <c r="A34" s="20"/>
      <c r="B34" s="34"/>
      <c r="C34" s="28"/>
      <c r="D34" s="29"/>
      <c r="E34" s="19"/>
    </row>
    <row r="35" spans="1:5" s="21" customFormat="1" ht="11.5" x14ac:dyDescent="0.25">
      <c r="A35" s="20" t="s">
        <v>53</v>
      </c>
      <c r="B35" s="34" t="s">
        <v>129</v>
      </c>
      <c r="C35" s="32" t="s">
        <v>7</v>
      </c>
      <c r="D35" s="33">
        <f>6.19+0.34</f>
        <v>6.53</v>
      </c>
      <c r="E35" s="19"/>
    </row>
    <row r="36" spans="1:5" s="21" customFormat="1" ht="11.5" x14ac:dyDescent="0.25">
      <c r="A36" s="20"/>
      <c r="B36" s="34"/>
      <c r="C36" s="32"/>
      <c r="D36" s="33"/>
      <c r="E36" s="19"/>
    </row>
    <row r="37" spans="1:5" s="21" customFormat="1" ht="11.5" x14ac:dyDescent="0.25">
      <c r="A37" s="20"/>
      <c r="B37" s="34"/>
      <c r="C37" s="32"/>
      <c r="D37" s="33"/>
      <c r="E37" s="19"/>
    </row>
    <row r="38" spans="1:5" s="21" customFormat="1" ht="11.5" x14ac:dyDescent="0.25">
      <c r="A38" s="20"/>
      <c r="B38" s="34"/>
      <c r="C38" s="32"/>
      <c r="D38" s="33"/>
      <c r="E38" s="19"/>
    </row>
    <row r="39" spans="1:5" s="21" customFormat="1" ht="11.5" x14ac:dyDescent="0.25">
      <c r="A39" s="20"/>
      <c r="B39" s="34"/>
      <c r="C39" s="32"/>
      <c r="D39" s="33"/>
      <c r="E39" s="19"/>
    </row>
    <row r="40" spans="1:5" s="21" customFormat="1" ht="11.5" x14ac:dyDescent="0.25">
      <c r="A40" s="20"/>
      <c r="B40" s="34"/>
      <c r="C40" s="28"/>
      <c r="D40" s="35"/>
      <c r="E40" s="19"/>
    </row>
    <row r="41" spans="1:5" s="21" customFormat="1" ht="11.5" x14ac:dyDescent="0.25">
      <c r="A41" s="20"/>
      <c r="B41" s="34"/>
      <c r="C41" s="28"/>
      <c r="D41" s="35"/>
      <c r="E41" s="19"/>
    </row>
    <row r="42" spans="1:5" s="21" customFormat="1" ht="11.5" x14ac:dyDescent="0.25">
      <c r="A42" s="20"/>
      <c r="B42" s="34"/>
      <c r="C42" s="28"/>
      <c r="D42" s="35"/>
      <c r="E42" s="19"/>
    </row>
    <row r="43" spans="1:5" s="21" customFormat="1" ht="23" x14ac:dyDescent="0.25">
      <c r="A43" s="20" t="s">
        <v>106</v>
      </c>
      <c r="B43" s="34" t="s">
        <v>131</v>
      </c>
      <c r="C43" s="28" t="s">
        <v>7</v>
      </c>
      <c r="D43" s="35">
        <v>11.2</v>
      </c>
      <c r="E43" s="19"/>
    </row>
    <row r="44" spans="1:5" s="21" customFormat="1" ht="23" x14ac:dyDescent="0.25">
      <c r="A44" s="20" t="s">
        <v>107</v>
      </c>
      <c r="B44" s="34" t="s">
        <v>132</v>
      </c>
      <c r="C44" s="28" t="s">
        <v>7</v>
      </c>
      <c r="D44" s="35">
        <v>22.41</v>
      </c>
      <c r="E44" s="19"/>
    </row>
    <row r="45" spans="1:5" s="21" customFormat="1" ht="11.5" x14ac:dyDescent="0.25">
      <c r="A45" s="20" t="s">
        <v>133</v>
      </c>
      <c r="B45" s="34" t="s">
        <v>130</v>
      </c>
      <c r="C45" s="32" t="s">
        <v>7</v>
      </c>
      <c r="D45" s="33">
        <f>17.2+6.53</f>
        <v>23.73</v>
      </c>
      <c r="E45" s="19"/>
    </row>
    <row r="46" spans="1:5" s="21" customFormat="1" ht="11.5" x14ac:dyDescent="0.25">
      <c r="A46" s="20"/>
      <c r="B46" s="34"/>
      <c r="C46" s="32"/>
      <c r="D46" s="33"/>
      <c r="E46" s="19"/>
    </row>
    <row r="47" spans="1:5" s="21" customFormat="1" ht="11.5" x14ac:dyDescent="0.25">
      <c r="A47" s="20"/>
      <c r="B47" s="34"/>
      <c r="C47" s="32"/>
      <c r="D47" s="33"/>
      <c r="E47" s="19"/>
    </row>
    <row r="48" spans="1:5" s="21" customFormat="1" ht="11.5" x14ac:dyDescent="0.25">
      <c r="A48" s="20"/>
      <c r="B48" s="34"/>
      <c r="C48" s="69"/>
      <c r="D48" s="70"/>
      <c r="E48" s="68"/>
    </row>
    <row r="49" spans="1:5" s="21" customFormat="1" ht="11.5" x14ac:dyDescent="0.25">
      <c r="A49" s="20"/>
      <c r="B49" s="34"/>
      <c r="C49" s="28"/>
      <c r="D49" s="35"/>
      <c r="E49" s="19"/>
    </row>
    <row r="50" spans="1:5" s="21" customFormat="1" ht="11.5" x14ac:dyDescent="0.25">
      <c r="A50" s="20"/>
      <c r="B50" s="34"/>
      <c r="C50" s="28"/>
      <c r="D50" s="35"/>
      <c r="E50" s="19"/>
    </row>
    <row r="51" spans="1:5" s="21" customFormat="1" ht="11.5" x14ac:dyDescent="0.25">
      <c r="A51" s="20" t="s">
        <v>135</v>
      </c>
      <c r="B51" s="17" t="s">
        <v>138</v>
      </c>
      <c r="C51" s="18" t="s">
        <v>21</v>
      </c>
      <c r="D51" s="19">
        <f>(22.6*2+7.8*2)*0.92</f>
        <v>55.936000000000007</v>
      </c>
      <c r="E51" s="19"/>
    </row>
    <row r="52" spans="1:5" s="21" customFormat="1" ht="11.5" x14ac:dyDescent="0.25">
      <c r="A52" s="20" t="s">
        <v>136</v>
      </c>
      <c r="B52" s="17" t="s">
        <v>137</v>
      </c>
      <c r="C52" s="18" t="s">
        <v>21</v>
      </c>
      <c r="D52" s="19">
        <f>(22.6*2+7.8*2)*0.92</f>
        <v>55.936000000000007</v>
      </c>
      <c r="E52" s="19"/>
    </row>
    <row r="53" spans="1:5" s="21" customFormat="1" ht="11.5" x14ac:dyDescent="0.25">
      <c r="A53" s="20"/>
      <c r="B53" s="17"/>
      <c r="C53" s="18"/>
      <c r="D53" s="19"/>
      <c r="E53" s="19"/>
    </row>
    <row r="54" spans="1:5" s="21" customFormat="1" ht="11.5" x14ac:dyDescent="0.25">
      <c r="A54" s="20"/>
      <c r="B54" s="17"/>
      <c r="C54" s="18"/>
      <c r="D54" s="19"/>
      <c r="E54" s="19"/>
    </row>
    <row r="55" spans="1:5" s="21" customFormat="1" ht="12.75" customHeight="1" x14ac:dyDescent="0.25">
      <c r="A55" s="76" t="s">
        <v>54</v>
      </c>
      <c r="B55" s="76"/>
      <c r="C55" s="76"/>
      <c r="D55" s="76"/>
      <c r="E55" s="76"/>
    </row>
    <row r="56" spans="1:5" s="21" customFormat="1" ht="13" x14ac:dyDescent="0.25">
      <c r="A56" s="81" t="s">
        <v>19</v>
      </c>
      <c r="B56" s="82" t="s">
        <v>55</v>
      </c>
      <c r="C56" s="83"/>
      <c r="D56" s="84"/>
      <c r="E56" s="85"/>
    </row>
    <row r="57" spans="1:5" s="21" customFormat="1" ht="11.5" x14ac:dyDescent="0.25">
      <c r="A57" s="86" t="s">
        <v>20</v>
      </c>
      <c r="B57" s="87" t="s">
        <v>139</v>
      </c>
      <c r="C57" s="88" t="s">
        <v>21</v>
      </c>
      <c r="D57" s="85">
        <v>224.15</v>
      </c>
      <c r="E57" s="85"/>
    </row>
    <row r="58" spans="1:5" s="21" customFormat="1" ht="11.5" x14ac:dyDescent="0.25">
      <c r="A58" s="86"/>
      <c r="B58" s="87"/>
      <c r="C58" s="88"/>
      <c r="D58" s="85"/>
      <c r="E58" s="85"/>
    </row>
    <row r="59" spans="1:5" s="21" customFormat="1" ht="11.5" x14ac:dyDescent="0.25">
      <c r="A59" s="86" t="s">
        <v>22</v>
      </c>
      <c r="B59" s="87" t="s">
        <v>140</v>
      </c>
      <c r="C59" s="88" t="s">
        <v>21</v>
      </c>
      <c r="D59" s="85">
        <f>D57</f>
        <v>224.15</v>
      </c>
      <c r="E59" s="85"/>
    </row>
    <row r="60" spans="1:5" s="21" customFormat="1" ht="11.5" x14ac:dyDescent="0.25">
      <c r="A60" s="86" t="s">
        <v>23</v>
      </c>
      <c r="B60" s="87" t="s">
        <v>56</v>
      </c>
      <c r="C60" s="88" t="s">
        <v>21</v>
      </c>
      <c r="D60" s="85">
        <f>D57</f>
        <v>224.15</v>
      </c>
      <c r="E60" s="85"/>
    </row>
    <row r="61" spans="1:5" s="21" customFormat="1" ht="11.5" x14ac:dyDescent="0.25">
      <c r="A61" s="86"/>
      <c r="B61" s="87"/>
      <c r="C61" s="88"/>
      <c r="D61" s="85"/>
      <c r="E61" s="85"/>
    </row>
    <row r="62" spans="1:5" s="21" customFormat="1" ht="11.5" x14ac:dyDescent="0.25">
      <c r="A62" s="86" t="s">
        <v>24</v>
      </c>
      <c r="B62" s="89" t="s">
        <v>134</v>
      </c>
      <c r="C62" s="88" t="s">
        <v>21</v>
      </c>
      <c r="D62" s="90">
        <f>D57</f>
        <v>224.15</v>
      </c>
      <c r="E62" s="91"/>
    </row>
    <row r="63" spans="1:5" s="21" customFormat="1" ht="11.5" x14ac:dyDescent="0.25">
      <c r="A63" s="86"/>
      <c r="B63" s="89"/>
      <c r="C63" s="88"/>
      <c r="D63" s="90"/>
      <c r="E63" s="91"/>
    </row>
    <row r="64" spans="1:5" s="21" customFormat="1" ht="11.5" x14ac:dyDescent="0.25">
      <c r="A64" s="86"/>
      <c r="B64" s="89"/>
      <c r="C64" s="88"/>
      <c r="D64" s="90"/>
      <c r="E64" s="91"/>
    </row>
    <row r="65" spans="1:5" s="21" customFormat="1" ht="11.5" x14ac:dyDescent="0.25">
      <c r="A65" s="86"/>
      <c r="B65" s="87"/>
      <c r="C65" s="88"/>
      <c r="D65" s="85"/>
      <c r="E65" s="85"/>
    </row>
    <row r="66" spans="1:5" s="21" customFormat="1" ht="12.75" customHeight="1" x14ac:dyDescent="0.25">
      <c r="A66" s="92" t="s">
        <v>58</v>
      </c>
      <c r="B66" s="92"/>
      <c r="C66" s="92"/>
      <c r="D66" s="92"/>
      <c r="E66" s="92"/>
    </row>
    <row r="67" spans="1:5" s="21" customFormat="1" ht="13" x14ac:dyDescent="0.3">
      <c r="A67" s="7" t="s">
        <v>25</v>
      </c>
      <c r="B67" s="30" t="s">
        <v>141</v>
      </c>
      <c r="C67" s="9"/>
      <c r="D67" s="11"/>
      <c r="E67" s="39"/>
    </row>
    <row r="68" spans="1:5" s="21" customFormat="1" ht="14" x14ac:dyDescent="0.25">
      <c r="A68" s="42" t="s">
        <v>61</v>
      </c>
      <c r="B68" s="58" t="s">
        <v>142</v>
      </c>
      <c r="C68" s="18" t="s">
        <v>15</v>
      </c>
      <c r="D68" s="19">
        <v>112.86</v>
      </c>
      <c r="E68" s="19"/>
    </row>
    <row r="69" spans="1:5" s="21" customFormat="1" ht="11.5" x14ac:dyDescent="0.25">
      <c r="A69" s="42" t="s">
        <v>62</v>
      </c>
      <c r="B69" s="17" t="s">
        <v>60</v>
      </c>
      <c r="C69" s="18" t="s">
        <v>21</v>
      </c>
      <c r="D69" s="19">
        <v>220</v>
      </c>
      <c r="E69" s="19"/>
    </row>
    <row r="70" spans="1:5" s="21" customFormat="1" ht="11.5" x14ac:dyDescent="0.25">
      <c r="A70" s="42" t="s">
        <v>63</v>
      </c>
      <c r="B70" s="27" t="s">
        <v>143</v>
      </c>
      <c r="C70" s="32" t="s">
        <v>7</v>
      </c>
      <c r="D70" s="33">
        <f>1.16+0.51</f>
        <v>1.67</v>
      </c>
      <c r="E70" s="19"/>
    </row>
    <row r="71" spans="1:5" s="21" customFormat="1" ht="11.5" x14ac:dyDescent="0.25">
      <c r="A71" s="42"/>
      <c r="B71" s="27"/>
      <c r="C71" s="32"/>
      <c r="D71" s="33"/>
      <c r="E71" s="19"/>
    </row>
    <row r="72" spans="1:5" s="21" customFormat="1" ht="11.5" x14ac:dyDescent="0.25">
      <c r="A72" s="42"/>
      <c r="B72" s="27"/>
      <c r="C72" s="32"/>
      <c r="D72" s="33"/>
      <c r="E72" s="19"/>
    </row>
    <row r="73" spans="1:5" s="21" customFormat="1" ht="11.5" x14ac:dyDescent="0.25">
      <c r="A73" s="42"/>
      <c r="B73" s="27"/>
      <c r="C73" s="32"/>
      <c r="D73" s="33"/>
      <c r="E73" s="19"/>
    </row>
    <row r="74" spans="1:5" s="21" customFormat="1" ht="11.5" x14ac:dyDescent="0.25">
      <c r="A74" s="42"/>
      <c r="B74" s="27"/>
      <c r="C74" s="32"/>
      <c r="D74" s="33"/>
      <c r="E74" s="19"/>
    </row>
    <row r="75" spans="1:5" s="21" customFormat="1" ht="11.5" x14ac:dyDescent="0.25">
      <c r="A75" s="42"/>
      <c r="B75" s="27"/>
      <c r="C75" s="32"/>
      <c r="D75" s="33"/>
      <c r="E75" s="19"/>
    </row>
    <row r="76" spans="1:5" s="21" customFormat="1" ht="11.5" x14ac:dyDescent="0.25">
      <c r="A76" s="42"/>
      <c r="B76" s="27"/>
      <c r="C76" s="32"/>
      <c r="D76" s="33"/>
      <c r="E76" s="19"/>
    </row>
    <row r="77" spans="1:5" s="21" customFormat="1" ht="11.5" x14ac:dyDescent="0.25">
      <c r="A77" s="42"/>
      <c r="B77" s="27"/>
      <c r="C77" s="32"/>
      <c r="D77" s="33"/>
      <c r="E77" s="19"/>
    </row>
    <row r="78" spans="1:5" s="21" customFormat="1" ht="11.5" x14ac:dyDescent="0.25">
      <c r="A78" s="42" t="s">
        <v>64</v>
      </c>
      <c r="B78" s="17" t="s">
        <v>57</v>
      </c>
      <c r="C78" s="45" t="s">
        <v>7</v>
      </c>
      <c r="D78" s="45">
        <f>0.189*143.83</f>
        <v>27.183870000000002</v>
      </c>
      <c r="E78" s="46"/>
    </row>
    <row r="79" spans="1:5" s="21" customFormat="1" ht="11.5" x14ac:dyDescent="0.25">
      <c r="A79" s="42"/>
      <c r="B79" s="44"/>
      <c r="C79" s="45"/>
      <c r="D79" s="45"/>
      <c r="E79" s="46"/>
    </row>
    <row r="80" spans="1:5" s="21" customFormat="1" ht="11.5" x14ac:dyDescent="0.25">
      <c r="A80" s="42"/>
      <c r="B80" s="44"/>
      <c r="C80" s="45"/>
      <c r="D80" s="45"/>
      <c r="E80" s="46"/>
    </row>
    <row r="81" spans="1:5" s="21" customFormat="1" ht="11.5" x14ac:dyDescent="0.25">
      <c r="A81" s="42"/>
      <c r="B81" s="17"/>
      <c r="C81" s="18"/>
      <c r="D81" s="19"/>
      <c r="E81" s="19"/>
    </row>
    <row r="82" spans="1:5" s="21" customFormat="1" ht="12.75" customHeight="1" x14ac:dyDescent="0.25">
      <c r="A82" s="76" t="s">
        <v>67</v>
      </c>
      <c r="B82" s="76"/>
      <c r="C82" s="76"/>
      <c r="D82" s="76"/>
      <c r="E82" s="76"/>
    </row>
    <row r="83" spans="1:5" s="21" customFormat="1" ht="12" customHeight="1" x14ac:dyDescent="0.25">
      <c r="A83" s="7" t="s">
        <v>65</v>
      </c>
      <c r="B83" s="41" t="s">
        <v>144</v>
      </c>
      <c r="C83" s="9"/>
      <c r="D83" s="11"/>
      <c r="E83" s="39"/>
    </row>
    <row r="84" spans="1:5" s="21" customFormat="1" ht="26.15" customHeight="1" x14ac:dyDescent="0.25">
      <c r="A84" s="42" t="s">
        <v>66</v>
      </c>
      <c r="B84" s="34" t="s">
        <v>84</v>
      </c>
      <c r="C84" s="32" t="s">
        <v>7</v>
      </c>
      <c r="D84" s="33">
        <f>4.99+3.12</f>
        <v>8.11</v>
      </c>
      <c r="E84" s="19"/>
    </row>
    <row r="85" spans="1:5" s="21" customFormat="1" ht="26.15" customHeight="1" x14ac:dyDescent="0.25">
      <c r="A85" s="42"/>
      <c r="B85" s="34"/>
      <c r="C85" s="32"/>
      <c r="D85" s="33"/>
      <c r="E85" s="19"/>
    </row>
    <row r="86" spans="1:5" s="21" customFormat="1" ht="12" customHeight="1" x14ac:dyDescent="0.25">
      <c r="A86" s="42"/>
      <c r="B86" s="34"/>
      <c r="C86" s="32"/>
      <c r="D86" s="33"/>
      <c r="E86" s="19"/>
    </row>
    <row r="87" spans="1:5" s="21" customFormat="1" ht="12" customHeight="1" x14ac:dyDescent="0.25">
      <c r="A87" s="42"/>
      <c r="B87" s="34"/>
      <c r="C87" s="32"/>
      <c r="D87" s="33"/>
      <c r="E87" s="19"/>
    </row>
    <row r="88" spans="1:5" s="21" customFormat="1" ht="12" customHeight="1" x14ac:dyDescent="0.25">
      <c r="A88" s="42"/>
      <c r="B88" s="34"/>
      <c r="C88" s="32"/>
      <c r="D88" s="33"/>
      <c r="E88" s="19"/>
    </row>
    <row r="89" spans="1:5" s="21" customFormat="1" ht="12" customHeight="1" x14ac:dyDescent="0.25">
      <c r="A89" s="42"/>
      <c r="B89" s="34"/>
      <c r="C89" s="32"/>
      <c r="D89" s="33"/>
      <c r="E89" s="19"/>
    </row>
    <row r="90" spans="1:5" s="21" customFormat="1" ht="12" customHeight="1" x14ac:dyDescent="0.25">
      <c r="A90" s="42"/>
      <c r="B90" s="34"/>
      <c r="C90" s="32"/>
      <c r="D90" s="33"/>
      <c r="E90" s="19"/>
    </row>
    <row r="91" spans="1:5" s="21" customFormat="1" ht="12" customHeight="1" x14ac:dyDescent="0.25">
      <c r="A91" s="42"/>
      <c r="B91" s="34"/>
      <c r="C91" s="32"/>
      <c r="D91" s="33"/>
      <c r="E91" s="19"/>
    </row>
    <row r="92" spans="1:5" s="21" customFormat="1" ht="12" customHeight="1" x14ac:dyDescent="0.25">
      <c r="A92" s="42"/>
      <c r="B92" s="34"/>
      <c r="C92" s="28"/>
      <c r="D92" s="35"/>
      <c r="E92" s="19"/>
    </row>
    <row r="93" spans="1:5" s="21" customFormat="1" ht="12" customHeight="1" x14ac:dyDescent="0.25">
      <c r="A93" s="76" t="s">
        <v>68</v>
      </c>
      <c r="B93" s="76"/>
      <c r="C93" s="76"/>
      <c r="D93" s="76"/>
      <c r="E93" s="76"/>
    </row>
    <row r="94" spans="1:5" s="21" customFormat="1" ht="13" x14ac:dyDescent="0.3">
      <c r="A94" s="7" t="s">
        <v>71</v>
      </c>
      <c r="B94" s="30" t="s">
        <v>69</v>
      </c>
      <c r="C94" s="9"/>
      <c r="D94" s="11"/>
      <c r="E94" s="39"/>
    </row>
    <row r="95" spans="1:5" s="21" customFormat="1" ht="13" x14ac:dyDescent="0.25">
      <c r="A95" s="47" t="s">
        <v>26</v>
      </c>
      <c r="B95" s="43" t="s">
        <v>70</v>
      </c>
      <c r="C95" s="28" t="s">
        <v>16</v>
      </c>
      <c r="D95" s="33">
        <v>15</v>
      </c>
      <c r="E95" s="19"/>
    </row>
    <row r="96" spans="1:5" s="21" customFormat="1" ht="13" x14ac:dyDescent="0.25">
      <c r="A96" s="47"/>
      <c r="B96" s="27"/>
      <c r="C96" s="28"/>
      <c r="D96" s="29"/>
      <c r="E96" s="19"/>
    </row>
    <row r="97" spans="1:5" s="21" customFormat="1" ht="13" x14ac:dyDescent="0.25">
      <c r="A97" s="47"/>
      <c r="B97" s="27"/>
      <c r="C97" s="28"/>
      <c r="D97" s="29"/>
      <c r="E97" s="19"/>
    </row>
    <row r="98" spans="1:5" s="21" customFormat="1" ht="13" x14ac:dyDescent="0.25">
      <c r="A98" s="47"/>
      <c r="B98" s="27"/>
      <c r="C98" s="28"/>
      <c r="D98" s="29"/>
      <c r="E98" s="19"/>
    </row>
    <row r="99" spans="1:5" s="21" customFormat="1" ht="13" x14ac:dyDescent="0.25">
      <c r="A99" s="47" t="s">
        <v>72</v>
      </c>
      <c r="B99" s="17" t="s">
        <v>57</v>
      </c>
      <c r="C99" s="45" t="s">
        <v>7</v>
      </c>
      <c r="D99" s="45">
        <v>0.5</v>
      </c>
      <c r="E99" s="46"/>
    </row>
    <row r="100" spans="1:5" s="21" customFormat="1" ht="13" x14ac:dyDescent="0.25">
      <c r="A100" s="47"/>
      <c r="B100" s="44"/>
      <c r="C100" s="45"/>
      <c r="D100" s="45"/>
      <c r="E100" s="46"/>
    </row>
    <row r="101" spans="1:5" s="21" customFormat="1" ht="13" x14ac:dyDescent="0.25">
      <c r="A101" s="47" t="s">
        <v>27</v>
      </c>
      <c r="B101" s="44" t="s">
        <v>73</v>
      </c>
      <c r="C101" s="45" t="s">
        <v>7</v>
      </c>
      <c r="D101" s="45">
        <v>1.86</v>
      </c>
      <c r="E101" s="46"/>
    </row>
    <row r="102" spans="1:5" s="21" customFormat="1" ht="13" x14ac:dyDescent="0.25">
      <c r="A102" s="47"/>
      <c r="B102" s="44"/>
      <c r="C102" s="45"/>
      <c r="D102" s="45"/>
      <c r="E102" s="46"/>
    </row>
    <row r="103" spans="1:5" s="21" customFormat="1" ht="13" x14ac:dyDescent="0.25">
      <c r="A103" s="47"/>
      <c r="B103" s="44"/>
      <c r="C103" s="45"/>
      <c r="D103" s="45"/>
      <c r="E103" s="46"/>
    </row>
    <row r="104" spans="1:5" s="21" customFormat="1" ht="13" x14ac:dyDescent="0.25">
      <c r="A104" s="47"/>
      <c r="B104" s="44"/>
      <c r="C104" s="45"/>
      <c r="D104" s="45"/>
      <c r="E104" s="46"/>
    </row>
    <row r="105" spans="1:5" s="21" customFormat="1" ht="13" x14ac:dyDescent="0.25">
      <c r="A105" s="47"/>
      <c r="B105" s="44"/>
      <c r="C105" s="45"/>
      <c r="D105" s="45"/>
      <c r="E105" s="46"/>
    </row>
    <row r="106" spans="1:5" s="21" customFormat="1" ht="13" x14ac:dyDescent="0.25">
      <c r="A106" s="47"/>
      <c r="B106" s="44"/>
      <c r="C106" s="45"/>
      <c r="D106" s="45"/>
      <c r="E106" s="46"/>
    </row>
    <row r="107" spans="1:5" s="21" customFormat="1" ht="13" x14ac:dyDescent="0.25">
      <c r="A107" s="47"/>
      <c r="B107" s="17"/>
      <c r="C107" s="18"/>
      <c r="D107" s="19"/>
      <c r="E107" s="19"/>
    </row>
    <row r="108" spans="1:5" s="21" customFormat="1" ht="12.75" customHeight="1" x14ac:dyDescent="0.25">
      <c r="A108" s="76" t="s">
        <v>74</v>
      </c>
      <c r="B108" s="76"/>
      <c r="C108" s="76"/>
      <c r="D108" s="76"/>
      <c r="E108" s="76"/>
    </row>
    <row r="109" spans="1:5" s="21" customFormat="1" ht="12.75" customHeight="1" x14ac:dyDescent="0.25">
      <c r="A109" s="81" t="s">
        <v>75</v>
      </c>
      <c r="B109" s="82" t="s">
        <v>76</v>
      </c>
      <c r="C109" s="83"/>
      <c r="D109" s="84"/>
      <c r="E109" s="85"/>
    </row>
    <row r="110" spans="1:5" s="21" customFormat="1" ht="12.75" customHeight="1" x14ac:dyDescent="0.25">
      <c r="A110" s="86" t="s">
        <v>77</v>
      </c>
      <c r="B110" s="87" t="s">
        <v>78</v>
      </c>
      <c r="C110" s="88" t="s">
        <v>21</v>
      </c>
      <c r="D110" s="85">
        <v>136.47999999999999</v>
      </c>
      <c r="E110" s="85"/>
    </row>
    <row r="111" spans="1:5" s="21" customFormat="1" ht="12.75" customHeight="1" x14ac:dyDescent="0.25">
      <c r="A111" s="86" t="s">
        <v>79</v>
      </c>
      <c r="B111" s="87" t="s">
        <v>145</v>
      </c>
      <c r="C111" s="88" t="s">
        <v>21</v>
      </c>
      <c r="D111" s="85">
        <v>137.47999999999999</v>
      </c>
      <c r="E111" s="85"/>
    </row>
    <row r="112" spans="1:5" s="21" customFormat="1" ht="12.75" customHeight="1" x14ac:dyDescent="0.25">
      <c r="A112" s="86" t="s">
        <v>80</v>
      </c>
      <c r="B112" s="87" t="s">
        <v>59</v>
      </c>
      <c r="C112" s="88" t="s">
        <v>21</v>
      </c>
      <c r="D112" s="85">
        <v>136.47999999999999</v>
      </c>
      <c r="E112" s="91"/>
    </row>
    <row r="113" spans="1:5" s="21" customFormat="1" ht="12.75" customHeight="1" x14ac:dyDescent="0.25">
      <c r="A113" s="86" t="s">
        <v>81</v>
      </c>
      <c r="B113" s="87" t="s">
        <v>57</v>
      </c>
      <c r="C113" s="88" t="s">
        <v>7</v>
      </c>
      <c r="D113" s="85">
        <f>135.48*0.05</f>
        <v>6.774</v>
      </c>
      <c r="E113" s="85"/>
    </row>
    <row r="114" spans="1:5" s="21" customFormat="1" ht="12.75" customHeight="1" x14ac:dyDescent="0.25">
      <c r="A114" s="86" t="s">
        <v>157</v>
      </c>
      <c r="B114" s="87" t="s">
        <v>158</v>
      </c>
      <c r="C114" s="88" t="s">
        <v>21</v>
      </c>
      <c r="D114" s="85">
        <v>135.47999999999999</v>
      </c>
      <c r="E114" s="85"/>
    </row>
    <row r="115" spans="1:5" s="21" customFormat="1" ht="12.75" customHeight="1" x14ac:dyDescent="0.25">
      <c r="A115" s="86"/>
      <c r="B115" s="87"/>
      <c r="C115" s="88"/>
      <c r="D115" s="85"/>
      <c r="E115" s="85"/>
    </row>
    <row r="116" spans="1:5" s="21" customFormat="1" ht="12.75" customHeight="1" x14ac:dyDescent="0.25">
      <c r="A116" s="86"/>
      <c r="B116" s="87"/>
      <c r="C116" s="88"/>
      <c r="D116" s="85"/>
      <c r="E116" s="85"/>
    </row>
    <row r="117" spans="1:5" s="21" customFormat="1" ht="12.75" customHeight="1" x14ac:dyDescent="0.25">
      <c r="A117" s="86"/>
      <c r="B117" s="89"/>
      <c r="C117" s="93"/>
      <c r="D117" s="94"/>
      <c r="E117" s="85"/>
    </row>
    <row r="118" spans="1:5" s="21" customFormat="1" ht="12.75" customHeight="1" x14ac:dyDescent="0.25">
      <c r="A118" s="92" t="s">
        <v>82</v>
      </c>
      <c r="B118" s="92"/>
      <c r="C118" s="92"/>
      <c r="D118" s="92"/>
      <c r="E118" s="92"/>
    </row>
    <row r="119" spans="1:5" s="21" customFormat="1" ht="12.75" customHeight="1" x14ac:dyDescent="0.25">
      <c r="A119" s="95" t="s">
        <v>146</v>
      </c>
      <c r="B119" s="96" t="s">
        <v>100</v>
      </c>
      <c r="C119" s="97"/>
      <c r="D119" s="98"/>
      <c r="E119" s="85"/>
    </row>
    <row r="120" spans="1:5" s="21" customFormat="1" ht="12.75" customHeight="1" x14ac:dyDescent="0.25">
      <c r="A120" s="99" t="s">
        <v>85</v>
      </c>
      <c r="B120" s="100" t="s">
        <v>101</v>
      </c>
      <c r="C120" s="100" t="s">
        <v>21</v>
      </c>
      <c r="D120" s="100" t="s">
        <v>147</v>
      </c>
      <c r="E120" s="100"/>
    </row>
    <row r="121" spans="1:5" s="21" customFormat="1" ht="12.75" customHeight="1" x14ac:dyDescent="0.25">
      <c r="A121" s="99"/>
      <c r="B121" s="100"/>
      <c r="C121" s="100"/>
      <c r="D121" s="100"/>
      <c r="E121" s="100"/>
    </row>
    <row r="122" spans="1:5" s="21" customFormat="1" ht="12.75" customHeight="1" x14ac:dyDescent="0.25">
      <c r="A122" s="99"/>
      <c r="B122" s="100"/>
      <c r="C122" s="100"/>
      <c r="D122" s="100"/>
      <c r="E122" s="100"/>
    </row>
    <row r="123" spans="1:5" s="21" customFormat="1" ht="12.75" customHeight="1" x14ac:dyDescent="0.25">
      <c r="A123" s="92"/>
      <c r="B123" s="92"/>
      <c r="C123" s="92"/>
      <c r="D123" s="92"/>
      <c r="E123" s="92"/>
    </row>
    <row r="124" spans="1:5" s="21" customFormat="1" ht="13" x14ac:dyDescent="0.3">
      <c r="A124" s="36" t="s">
        <v>148</v>
      </c>
      <c r="B124" s="30" t="s">
        <v>86</v>
      </c>
      <c r="C124" s="9"/>
      <c r="D124" s="11"/>
      <c r="E124" s="39"/>
    </row>
    <row r="125" spans="1:5" s="21" customFormat="1" ht="11.5" x14ac:dyDescent="0.25">
      <c r="A125" s="20" t="s">
        <v>28</v>
      </c>
      <c r="B125" s="31" t="s">
        <v>88</v>
      </c>
      <c r="C125" s="28" t="s">
        <v>21</v>
      </c>
      <c r="D125" s="29">
        <v>276</v>
      </c>
      <c r="E125" s="19"/>
    </row>
    <row r="126" spans="1:5" s="21" customFormat="1" ht="11.5" x14ac:dyDescent="0.25">
      <c r="A126" s="20" t="s">
        <v>29</v>
      </c>
      <c r="B126" s="34" t="s">
        <v>89</v>
      </c>
      <c r="C126" s="28" t="s">
        <v>21</v>
      </c>
      <c r="D126" s="29">
        <v>276</v>
      </c>
      <c r="E126" s="19"/>
    </row>
    <row r="127" spans="1:5" s="21" customFormat="1" ht="11.5" x14ac:dyDescent="0.25">
      <c r="A127" s="20" t="s">
        <v>30</v>
      </c>
      <c r="B127" s="31" t="s">
        <v>92</v>
      </c>
      <c r="C127" s="28" t="s">
        <v>21</v>
      </c>
      <c r="D127" s="29">
        <v>276</v>
      </c>
      <c r="E127" s="19"/>
    </row>
    <row r="128" spans="1:5" s="21" customFormat="1" ht="11.5" x14ac:dyDescent="0.25">
      <c r="A128" s="20" t="s">
        <v>108</v>
      </c>
      <c r="B128" s="31" t="s">
        <v>90</v>
      </c>
      <c r="C128" s="28" t="s">
        <v>21</v>
      </c>
      <c r="D128" s="29">
        <v>276</v>
      </c>
      <c r="E128" s="19"/>
    </row>
    <row r="129" spans="1:5" s="21" customFormat="1" ht="11.5" x14ac:dyDescent="0.25">
      <c r="A129" s="20" t="s">
        <v>109</v>
      </c>
      <c r="B129" s="31" t="s">
        <v>87</v>
      </c>
      <c r="C129" s="28" t="s">
        <v>21</v>
      </c>
      <c r="D129" s="29">
        <v>276</v>
      </c>
      <c r="E129" s="19"/>
    </row>
    <row r="130" spans="1:5" s="21" customFormat="1" ht="11.5" x14ac:dyDescent="0.25">
      <c r="A130" s="20" t="s">
        <v>110</v>
      </c>
      <c r="B130" s="31" t="s">
        <v>91</v>
      </c>
      <c r="C130" s="28" t="s">
        <v>21</v>
      </c>
      <c r="D130" s="29">
        <v>276</v>
      </c>
      <c r="E130" s="19"/>
    </row>
    <row r="131" spans="1:5" s="21" customFormat="1" ht="11.5" x14ac:dyDescent="0.25">
      <c r="A131" s="20" t="s">
        <v>111</v>
      </c>
      <c r="B131" s="31" t="s">
        <v>149</v>
      </c>
      <c r="C131" s="28" t="s">
        <v>21</v>
      </c>
      <c r="D131" s="29">
        <v>276</v>
      </c>
      <c r="E131" s="19"/>
    </row>
    <row r="132" spans="1:5" s="21" customFormat="1" ht="11.5" x14ac:dyDescent="0.25">
      <c r="A132" s="20" t="s">
        <v>112</v>
      </c>
      <c r="B132" s="43" t="s">
        <v>93</v>
      </c>
      <c r="C132" s="28" t="s">
        <v>83</v>
      </c>
      <c r="D132" s="29">
        <v>61</v>
      </c>
      <c r="E132" s="19"/>
    </row>
    <row r="133" spans="1:5" s="21" customFormat="1" ht="11.5" x14ac:dyDescent="0.25">
      <c r="A133" s="20" t="s">
        <v>113</v>
      </c>
      <c r="B133" s="31" t="s">
        <v>150</v>
      </c>
      <c r="C133" s="28" t="s">
        <v>16</v>
      </c>
      <c r="D133" s="29">
        <v>2</v>
      </c>
      <c r="E133" s="19"/>
    </row>
    <row r="134" spans="1:5" s="21" customFormat="1" ht="11.5" x14ac:dyDescent="0.25">
      <c r="A134" s="20" t="s">
        <v>114</v>
      </c>
      <c r="B134" s="31" t="s">
        <v>94</v>
      </c>
      <c r="C134" s="28" t="s">
        <v>17</v>
      </c>
      <c r="D134" s="29">
        <v>2</v>
      </c>
      <c r="E134" s="19"/>
    </row>
    <row r="135" spans="1:5" s="21" customFormat="1" ht="11.5" x14ac:dyDescent="0.25">
      <c r="A135" s="20" t="s">
        <v>115</v>
      </c>
      <c r="B135" s="31" t="s">
        <v>95</v>
      </c>
      <c r="C135" s="28" t="s">
        <v>83</v>
      </c>
      <c r="D135" s="29">
        <v>140</v>
      </c>
      <c r="E135" s="19"/>
    </row>
    <row r="136" spans="1:5" s="21" customFormat="1" ht="11.5" x14ac:dyDescent="0.25">
      <c r="A136" s="20" t="s">
        <v>116</v>
      </c>
      <c r="B136" s="31" t="s">
        <v>96</v>
      </c>
      <c r="C136" s="28" t="s">
        <v>21</v>
      </c>
      <c r="D136" s="29">
        <v>180</v>
      </c>
      <c r="E136" s="19"/>
    </row>
    <row r="137" spans="1:5" s="21" customFormat="1" ht="11.5" x14ac:dyDescent="0.25">
      <c r="A137" s="20"/>
      <c r="B137" s="31"/>
      <c r="C137" s="28"/>
      <c r="D137" s="29"/>
      <c r="E137" s="19"/>
    </row>
    <row r="138" spans="1:5" s="21" customFormat="1" ht="12.75" customHeight="1" x14ac:dyDescent="0.25">
      <c r="A138" s="76" t="s">
        <v>97</v>
      </c>
      <c r="B138" s="76"/>
      <c r="C138" s="76"/>
      <c r="D138" s="76"/>
      <c r="E138" s="76"/>
    </row>
    <row r="139" spans="1:5" s="21" customFormat="1" ht="13" x14ac:dyDescent="0.3">
      <c r="A139" s="7" t="s">
        <v>31</v>
      </c>
      <c r="B139" s="30"/>
      <c r="C139" s="9"/>
      <c r="D139" s="11"/>
      <c r="E139" s="39"/>
    </row>
    <row r="140" spans="1:5" s="21" customFormat="1" ht="11.5" x14ac:dyDescent="0.25">
      <c r="A140" s="22" t="s">
        <v>32</v>
      </c>
      <c r="B140" s="31" t="s">
        <v>151</v>
      </c>
      <c r="C140" s="26" t="s">
        <v>7</v>
      </c>
      <c r="D140" s="29">
        <v>1.55</v>
      </c>
      <c r="E140" s="48"/>
    </row>
    <row r="141" spans="1:5" s="21" customFormat="1" ht="11.5" x14ac:dyDescent="0.25">
      <c r="A141" s="22"/>
      <c r="B141" s="31"/>
      <c r="C141" s="26"/>
      <c r="D141" s="29"/>
      <c r="E141" s="48"/>
    </row>
    <row r="142" spans="1:5" s="21" customFormat="1" ht="11.5" x14ac:dyDescent="0.25">
      <c r="A142" s="22"/>
      <c r="B142" s="31"/>
      <c r="C142" s="26"/>
      <c r="D142" s="29"/>
      <c r="E142" s="48"/>
    </row>
    <row r="143" spans="1:5" s="21" customFormat="1" ht="11.5" x14ac:dyDescent="0.25">
      <c r="A143" s="22"/>
      <c r="B143" s="31"/>
      <c r="C143" s="26"/>
      <c r="D143" s="29"/>
      <c r="E143" s="48"/>
    </row>
    <row r="144" spans="1:5" s="21" customFormat="1" ht="11.5" x14ac:dyDescent="0.25">
      <c r="A144" s="22"/>
      <c r="B144" s="31"/>
      <c r="C144" s="26"/>
      <c r="D144" s="29"/>
      <c r="E144" s="48"/>
    </row>
    <row r="145" spans="1:5" s="21" customFormat="1" ht="11.5" x14ac:dyDescent="0.25">
      <c r="A145" s="22"/>
      <c r="B145" s="31"/>
      <c r="C145" s="26"/>
      <c r="D145" s="29"/>
      <c r="E145" s="48"/>
    </row>
    <row r="146" spans="1:5" s="21" customFormat="1" ht="11.5" x14ac:dyDescent="0.25">
      <c r="A146" s="22"/>
      <c r="B146" s="31"/>
      <c r="C146" s="26"/>
      <c r="D146" s="29"/>
      <c r="E146" s="48"/>
    </row>
    <row r="147" spans="1:5" s="21" customFormat="1" ht="11.5" x14ac:dyDescent="0.25">
      <c r="A147" s="40"/>
      <c r="B147" s="43"/>
      <c r="C147" s="18"/>
      <c r="D147" s="33"/>
      <c r="E147" s="48"/>
    </row>
    <row r="148" spans="1:5" s="21" customFormat="1" ht="12.75" customHeight="1" x14ac:dyDescent="0.25">
      <c r="A148" s="76" t="s">
        <v>117</v>
      </c>
      <c r="B148" s="76"/>
      <c r="C148" s="76"/>
      <c r="D148" s="76"/>
      <c r="E148" s="76"/>
    </row>
    <row r="149" spans="1:5" s="21" customFormat="1" ht="13" x14ac:dyDescent="0.25">
      <c r="A149" s="7" t="s">
        <v>33</v>
      </c>
      <c r="B149" s="41" t="s">
        <v>98</v>
      </c>
      <c r="C149" s="37"/>
      <c r="D149" s="38"/>
      <c r="E149" s="39"/>
    </row>
    <row r="150" spans="1:5" s="21" customFormat="1" ht="11.5" x14ac:dyDescent="0.25">
      <c r="A150" s="101" t="s">
        <v>34</v>
      </c>
      <c r="B150" s="102" t="s">
        <v>153</v>
      </c>
      <c r="C150" s="103" t="s">
        <v>21</v>
      </c>
      <c r="D150" s="103">
        <v>186</v>
      </c>
      <c r="E150" s="104"/>
    </row>
    <row r="151" spans="1:5" s="21" customFormat="1" ht="11.5" x14ac:dyDescent="0.25">
      <c r="A151" s="101"/>
      <c r="B151" s="102"/>
      <c r="C151" s="103"/>
      <c r="D151" s="103"/>
      <c r="E151" s="104"/>
    </row>
    <row r="152" spans="1:5" s="21" customFormat="1" ht="11.5" x14ac:dyDescent="0.25">
      <c r="A152" s="101"/>
      <c r="B152" s="102"/>
      <c r="C152" s="103"/>
      <c r="D152" s="103"/>
      <c r="E152" s="104"/>
    </row>
    <row r="153" spans="1:5" s="21" customFormat="1" ht="11.5" x14ac:dyDescent="0.25">
      <c r="A153" s="101" t="s">
        <v>35</v>
      </c>
      <c r="B153" s="102" t="s">
        <v>99</v>
      </c>
      <c r="C153" s="103"/>
      <c r="D153" s="103">
        <v>186</v>
      </c>
      <c r="E153" s="104"/>
    </row>
    <row r="154" spans="1:5" s="21" customFormat="1" ht="11.5" x14ac:dyDescent="0.25">
      <c r="A154" s="101"/>
      <c r="B154" s="102"/>
      <c r="C154" s="103"/>
      <c r="D154" s="103"/>
      <c r="E154" s="104"/>
    </row>
    <row r="155" spans="1:5" s="21" customFormat="1" ht="11.5" x14ac:dyDescent="0.25">
      <c r="A155" s="101" t="s">
        <v>36</v>
      </c>
      <c r="B155" s="102" t="s">
        <v>154</v>
      </c>
      <c r="C155" s="103" t="s">
        <v>21</v>
      </c>
      <c r="D155" s="103">
        <v>186</v>
      </c>
      <c r="E155" s="104"/>
    </row>
    <row r="156" spans="1:5" s="21" customFormat="1" ht="11.5" x14ac:dyDescent="0.25">
      <c r="A156" s="101" t="s">
        <v>118</v>
      </c>
      <c r="B156" s="102" t="s">
        <v>152</v>
      </c>
      <c r="C156" s="103" t="s">
        <v>21</v>
      </c>
      <c r="D156" s="103">
        <v>60</v>
      </c>
      <c r="E156" s="104"/>
    </row>
    <row r="157" spans="1:5" s="21" customFormat="1" ht="11.5" x14ac:dyDescent="0.25">
      <c r="A157" s="101" t="s">
        <v>159</v>
      </c>
      <c r="B157" s="102" t="s">
        <v>160</v>
      </c>
      <c r="C157" s="103" t="s">
        <v>83</v>
      </c>
      <c r="D157" s="103">
        <v>100</v>
      </c>
      <c r="E157" s="104"/>
    </row>
    <row r="158" spans="1:5" s="21" customFormat="1" ht="11.5" x14ac:dyDescent="0.25">
      <c r="A158" s="101"/>
      <c r="B158" s="102"/>
      <c r="C158" s="103"/>
      <c r="D158" s="103"/>
      <c r="E158" s="104"/>
    </row>
    <row r="159" spans="1:5" s="21" customFormat="1" ht="11.5" customHeight="1" x14ac:dyDescent="0.25">
      <c r="A159" s="92" t="s">
        <v>119</v>
      </c>
      <c r="B159" s="92"/>
      <c r="C159" s="92"/>
      <c r="D159" s="92"/>
      <c r="E159" s="92"/>
    </row>
    <row r="160" spans="1:5" s="21" customFormat="1" ht="12.75" customHeight="1" x14ac:dyDescent="0.25">
      <c r="A160" s="95" t="s">
        <v>33</v>
      </c>
      <c r="B160" s="96" t="s">
        <v>155</v>
      </c>
      <c r="C160" s="83"/>
      <c r="D160" s="84"/>
      <c r="E160" s="85"/>
    </row>
    <row r="161" spans="1:5" s="49" customFormat="1" ht="12.75" customHeight="1" x14ac:dyDescent="0.3">
      <c r="A161" s="101" t="s">
        <v>34</v>
      </c>
      <c r="B161" s="102" t="s">
        <v>156</v>
      </c>
      <c r="C161" s="103" t="s">
        <v>12</v>
      </c>
      <c r="D161" s="103">
        <v>1.13019</v>
      </c>
      <c r="E161" s="104"/>
    </row>
    <row r="162" spans="1:5" s="49" customFormat="1" ht="13" x14ac:dyDescent="0.3">
      <c r="A162" s="101"/>
      <c r="B162" s="102"/>
      <c r="C162" s="103"/>
      <c r="D162" s="103"/>
      <c r="E162" s="104"/>
    </row>
    <row r="163" spans="1:5" s="49" customFormat="1" ht="12.75" customHeight="1" x14ac:dyDescent="0.3">
      <c r="A163" s="101"/>
      <c r="B163" s="102"/>
      <c r="C163" s="103"/>
      <c r="D163" s="103"/>
      <c r="E163" s="104"/>
    </row>
    <row r="164" spans="1:5" s="49" customFormat="1" ht="12.75" customHeight="1" x14ac:dyDescent="0.3">
      <c r="A164" s="101"/>
      <c r="B164" s="102"/>
      <c r="C164" s="103"/>
      <c r="D164" s="103"/>
      <c r="E164" s="104"/>
    </row>
    <row r="165" spans="1:5" x14ac:dyDescent="0.25">
      <c r="A165" s="76" t="s">
        <v>119</v>
      </c>
      <c r="B165" s="76"/>
      <c r="C165" s="76"/>
      <c r="D165" s="76"/>
      <c r="E165" s="76"/>
    </row>
    <row r="166" spans="1:5" x14ac:dyDescent="0.25">
      <c r="A166" s="77" t="s">
        <v>120</v>
      </c>
      <c r="B166" s="78"/>
      <c r="C166" s="78"/>
      <c r="D166" s="78"/>
      <c r="E166" s="80"/>
    </row>
    <row r="167" spans="1:5" ht="12.5" customHeight="1" x14ac:dyDescent="0.25">
      <c r="A167" s="50"/>
      <c r="B167" s="51"/>
      <c r="C167" s="52"/>
      <c r="D167" s="53"/>
      <c r="E167" s="53"/>
    </row>
    <row r="168" spans="1:5" ht="13" x14ac:dyDescent="0.25">
      <c r="A168" s="54"/>
      <c r="B168" s="55"/>
      <c r="C168" s="5"/>
      <c r="D168" s="56"/>
      <c r="E168" s="57"/>
    </row>
  </sheetData>
  <mergeCells count="21">
    <mergeCell ref="A166:E166"/>
    <mergeCell ref="A118:E118"/>
    <mergeCell ref="A148:E148"/>
    <mergeCell ref="A123:E123"/>
    <mergeCell ref="A165:E165"/>
    <mergeCell ref="A138:E138"/>
    <mergeCell ref="A159:E159"/>
    <mergeCell ref="A108:E108"/>
    <mergeCell ref="A55:E55"/>
    <mergeCell ref="A66:E66"/>
    <mergeCell ref="A82:E82"/>
    <mergeCell ref="A93:E93"/>
    <mergeCell ref="A1:E1"/>
    <mergeCell ref="A2:E2"/>
    <mergeCell ref="A3:D3"/>
    <mergeCell ref="A4:B4"/>
    <mergeCell ref="A5:B5"/>
    <mergeCell ref="A6:B6"/>
    <mergeCell ref="A7:E7"/>
    <mergeCell ref="A11:E11"/>
    <mergeCell ref="A18:E18"/>
  </mergeCells>
  <pageMargins left="0.39374999999999999" right="0.196527777777778" top="0.39374999999999999" bottom="0.39374999999999999" header="0.51180555555555496" footer="0.51180555555555496"/>
  <pageSetup paperSize="9" scale="9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Лист1</vt:lpstr>
      <vt:lpstr>Смета. Здание</vt:lpstr>
      <vt:lpstr>'Смета. Здание'!Print_Titles_0</vt:lpstr>
      <vt:lpstr>'Смета. Здание'!Print_Titles_0_0</vt:lpstr>
      <vt:lpstr>'Смета. Здание'!Print_Titles_0_0_0</vt:lpstr>
      <vt:lpstr>'Смета. Здание'!Print_Titles_0_0_0_0</vt:lpstr>
      <vt:lpstr>'Смета. Здание'!Print_Titles_0_0_0_0_0</vt:lpstr>
      <vt:lpstr>'Смета. Здание'!Print_Titles_0_0_0_0_0_0</vt:lpstr>
      <vt:lpstr>'Смета. Здание'!Print_Titles_0_0_0_0_0_0_0</vt:lpstr>
      <vt:lpstr>'Смета. Здание'!Заголовки_для_печати</vt:lpstr>
      <vt:lpstr>'Смета. Здание'!Область_печати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007</cp:lastModifiedBy>
  <cp:revision>9</cp:revision>
  <cp:lastPrinted>2021-05-25T12:50:35Z</cp:lastPrinted>
  <dcterms:created xsi:type="dcterms:W3CDTF">1996-10-08T23:32:33Z</dcterms:created>
  <dcterms:modified xsi:type="dcterms:W3CDTF">2021-05-26T19:53:52Z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