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atrosha\Desktop\кв.тещи\"/>
    </mc:Choice>
  </mc:AlternateContent>
  <bookViews>
    <workbookView xWindow="0" yWindow="0" windowWidth="23040" windowHeight="8904"/>
  </bookViews>
  <sheets>
    <sheet name="Смета" sheetId="6" r:id="rId1"/>
  </sheets>
  <definedNames>
    <definedName name="_xlnm.Print_Titles" localSheetId="0">Смета!$5:$6</definedName>
    <definedName name="_xlnm.Print_Area" localSheetId="0">Смета!$A$1:$F$27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6" l="1"/>
  <c r="D26" i="6"/>
  <c r="D15" i="6"/>
  <c r="F15" i="6" s="1"/>
  <c r="D20" i="6" l="1"/>
  <c r="D27" i="6"/>
  <c r="F11" i="6"/>
  <c r="F20" i="6"/>
  <c r="F27" i="6" l="1"/>
  <c r="D25" i="6" l="1"/>
  <c r="D23" i="6"/>
  <c r="D22" i="6"/>
  <c r="D21" i="6"/>
  <c r="D14" i="6"/>
  <c r="D13" i="6"/>
  <c r="D10" i="6"/>
  <c r="F24" i="6" l="1"/>
  <c r="F21" i="6"/>
  <c r="F23" i="6"/>
  <c r="F16" i="6"/>
  <c r="F10" i="6"/>
  <c r="F22" i="6"/>
  <c r="F8" i="6"/>
  <c r="F25" i="6"/>
  <c r="F13" i="6"/>
  <c r="F14" i="6"/>
  <c r="F18" i="6"/>
  <c r="F28" i="6" l="1"/>
</calcChain>
</file>

<file path=xl/sharedStrings.xml><?xml version="1.0" encoding="utf-8"?>
<sst xmlns="http://schemas.openxmlformats.org/spreadsheetml/2006/main" count="47" uniqueCount="35">
  <si>
    <t>м2</t>
  </si>
  <si>
    <t>шт</t>
  </si>
  <si>
    <t>Общая стоимость:</t>
  </si>
  <si>
    <t>грн.</t>
  </si>
  <si>
    <t>Найменування робіт</t>
  </si>
  <si>
    <t xml:space="preserve">Вартість робіт, грн. </t>
  </si>
  <si>
    <t>Всього вартість робіт, грн.</t>
  </si>
  <si>
    <t>Кіл-ть</t>
  </si>
  <si>
    <t>Монтаж підлоги з керамічної плитки</t>
  </si>
  <si>
    <t>КОНСТРУКЦІЇ ОПОРЯДЖУВАЛЬНІ</t>
  </si>
  <si>
    <t>Монтаж простих стель з ГКЛ</t>
  </si>
  <si>
    <t>ПІДЛОГИ</t>
  </si>
  <si>
    <t>ГІДРО-ПАРО-ТЕПЛО ІЗОЛЯЦІЯ</t>
  </si>
  <si>
    <t>ОЗДОБЛЮВАЛЬНІ РОБОТИ</t>
  </si>
  <si>
    <t>Фарбування відкосів в/ем. фарбою за 2 р.</t>
  </si>
  <si>
    <t>Фарбування стель в/ем.фарбою за 2 р.</t>
  </si>
  <si>
    <t>Облицювання стін керамічною плиткою</t>
  </si>
  <si>
    <t>Загальна вартість  (грн.):</t>
  </si>
  <si>
    <t>Од. 
ви-ру</t>
  </si>
  <si>
    <t>№ 
р-ки</t>
  </si>
  <si>
    <t>СТІНИ, ПЕРЕГОРОДКИ (КАПІТАЛЬНІ)</t>
  </si>
  <si>
    <t>КОМЕРЦІЙНА ПРОПОЗИЦІЯ</t>
  </si>
  <si>
    <t>мп</t>
  </si>
  <si>
    <t xml:space="preserve">Монтаж стяжки  цем.-піщаної 50 мм. </t>
  </si>
  <si>
    <t>Монтаж цементно/піщаного подіуму 1,2*0,8*0,2м. під  душкабіну та 0,6*0,6*0,2м під пральну машинку</t>
  </si>
  <si>
    <t>Монтаж підготовчого шару з фанери на дюбелях та клею</t>
  </si>
  <si>
    <t>Гідроізоляція обмазочна в 2 шари в санузлі</t>
  </si>
  <si>
    <t>Штукатурка стін в санвузлі</t>
  </si>
  <si>
    <t>м\п</t>
  </si>
  <si>
    <t>Виготовка відкосів під фарбування (штукатурка+фініш)</t>
  </si>
  <si>
    <t>Виготовка стель під покраску по ГКЛ</t>
  </si>
  <si>
    <t xml:space="preserve">Зашика сантехтруб ширина 20см ГКЛ </t>
  </si>
  <si>
    <t>Виготовка стін під шпалери по штукатурці  (фініш)</t>
  </si>
  <si>
    <t>Монтаж ламінату</t>
  </si>
  <si>
    <t>Поклейка шпалер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</si>
</sst>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6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right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left" vertical="center" wrapText="1"/>
    </xf>
    <xf numFmtId="0" fontId="4" fillId="3" borderId="4" xfId="0" applyNumberFormat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right" vertical="center"/>
    </xf>
    <xf numFmtId="49" fontId="3" fillId="4" borderId="4" xfId="0" applyNumberFormat="1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0" fontId="2" fillId="3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right" vertic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>
      <alignment horizontal="left" vertical="center" wrapText="1"/>
    </xf>
    <xf numFmtId="49" fontId="3" fillId="4" borderId="4" xfId="0" applyNumberFormat="1" applyFont="1" applyFill="1" applyBorder="1" applyAlignment="1">
      <alignment horizontal="center" vertical="center"/>
    </xf>
    <xf numFmtId="2" fontId="3" fillId="4" borderId="4" xfId="0" applyNumberFormat="1" applyFont="1" applyFill="1" applyBorder="1" applyAlignment="1">
      <alignment horizontal="right" vertical="center"/>
    </xf>
    <xf numFmtId="0" fontId="1" fillId="0" borderId="0" xfId="0" applyFont="1"/>
    <xf numFmtId="49" fontId="3" fillId="2" borderId="4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right" vertical="center"/>
    </xf>
    <xf numFmtId="0" fontId="0" fillId="5" borderId="0" xfId="0" applyFont="1" applyFill="1" applyAlignment="1">
      <alignment horizontal="right" vertical="center"/>
    </xf>
    <xf numFmtId="4" fontId="0" fillId="5" borderId="1" xfId="0" applyNumberFormat="1" applyFont="1" applyFill="1" applyBorder="1" applyAlignment="1">
      <alignment horizontal="center" vertical="center"/>
    </xf>
    <xf numFmtId="2" fontId="0" fillId="5" borderId="2" xfId="0" applyNumberFormat="1" applyFont="1" applyFill="1" applyBorder="1" applyAlignment="1">
      <alignment horizontal="right" vertical="center"/>
    </xf>
    <xf numFmtId="4" fontId="0" fillId="5" borderId="3" xfId="0" applyNumberFormat="1" applyFont="1" applyFill="1" applyBorder="1" applyAlignment="1">
      <alignment horizontal="right" vertical="center"/>
    </xf>
    <xf numFmtId="0" fontId="0" fillId="5" borderId="0" xfId="0" applyFont="1" applyFill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vertical="center" wrapText="1"/>
    </xf>
    <xf numFmtId="0" fontId="0" fillId="5" borderId="0" xfId="0" applyFont="1" applyFill="1" applyAlignment="1">
      <alignment horizontal="right" vertical="center" wrapText="1"/>
    </xf>
    <xf numFmtId="37" fontId="7" fillId="2" borderId="4" xfId="0" applyNumberFormat="1" applyFont="1" applyFill="1" applyBorder="1" applyAlignment="1">
      <alignment horizontal="right" vertical="center" wrapText="1"/>
    </xf>
    <xf numFmtId="0" fontId="7" fillId="2" borderId="4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right" vertical="center"/>
    </xf>
    <xf numFmtId="0" fontId="7" fillId="2" borderId="4" xfId="0" applyNumberFormat="1" applyFont="1" applyFill="1" applyBorder="1" applyAlignment="1">
      <alignment horizontal="right" vertical="center"/>
    </xf>
    <xf numFmtId="4" fontId="7" fillId="2" borderId="4" xfId="0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4">
    <cellStyle name="Normal_Золотая смета" xfId="2"/>
    <cellStyle name="Обычный" xfId="0" builtinId="0"/>
    <cellStyle name="Обычный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tabSelected="1" zoomScale="70" zoomScaleNormal="70" zoomScaleSheetLayoutView="81" workbookViewId="0">
      <selection activeCell="L24" sqref="L24"/>
    </sheetView>
  </sheetViews>
  <sheetFormatPr defaultRowHeight="14.4" x14ac:dyDescent="0.3"/>
  <cols>
    <col min="1" max="1" width="8.21875" style="30" customWidth="1"/>
    <col min="2" max="2" width="54.88671875" style="36" customWidth="1"/>
    <col min="3" max="3" width="7.5546875" style="3" customWidth="1"/>
    <col min="4" max="4" width="8.77734375" style="4" customWidth="1"/>
    <col min="5" max="5" width="9.5546875" style="37" customWidth="1"/>
    <col min="6" max="6" width="11.5546875" style="37" customWidth="1"/>
  </cols>
  <sheetData>
    <row r="2" spans="1:6" x14ac:dyDescent="0.3">
      <c r="A2" s="49" t="s">
        <v>21</v>
      </c>
      <c r="B2" s="49"/>
      <c r="C2" s="49"/>
      <c r="D2" s="49"/>
      <c r="E2" s="49"/>
      <c r="F2" s="49"/>
    </row>
    <row r="3" spans="1:6" x14ac:dyDescent="0.3">
      <c r="A3" s="5"/>
      <c r="B3" s="38"/>
    </row>
    <row r="4" spans="1:6" s="28" customFormat="1" x14ac:dyDescent="0.3">
      <c r="A4" s="27"/>
      <c r="B4" s="39" t="s">
        <v>2</v>
      </c>
      <c r="C4" s="24"/>
      <c r="D4" s="25"/>
      <c r="E4" s="26"/>
      <c r="F4" s="23" t="s">
        <v>3</v>
      </c>
    </row>
    <row r="5" spans="1:6" s="16" customFormat="1" ht="43.2" x14ac:dyDescent="0.3">
      <c r="A5" s="15" t="s">
        <v>19</v>
      </c>
      <c r="B5" s="15" t="s">
        <v>4</v>
      </c>
      <c r="C5" s="14" t="s">
        <v>18</v>
      </c>
      <c r="D5" s="15" t="s">
        <v>7</v>
      </c>
      <c r="E5" s="14" t="s">
        <v>5</v>
      </c>
      <c r="F5" s="15" t="s">
        <v>6</v>
      </c>
    </row>
    <row r="6" spans="1:6" s="3" customFormat="1" x14ac:dyDescent="0.3">
      <c r="A6" s="29">
        <v>1</v>
      </c>
      <c r="B6" s="29">
        <v>2</v>
      </c>
      <c r="C6" s="29">
        <v>3</v>
      </c>
      <c r="D6" s="6">
        <v>4</v>
      </c>
      <c r="E6" s="29">
        <v>5</v>
      </c>
      <c r="F6" s="6">
        <v>6</v>
      </c>
    </row>
    <row r="7" spans="1:6" s="20" customFormat="1" x14ac:dyDescent="0.3">
      <c r="A7" s="33"/>
      <c r="B7" s="10" t="s">
        <v>20</v>
      </c>
      <c r="C7" s="18"/>
      <c r="D7" s="19"/>
      <c r="E7" s="19"/>
      <c r="F7" s="19"/>
    </row>
    <row r="8" spans="1:6" ht="28.8" x14ac:dyDescent="0.3">
      <c r="A8" s="32"/>
      <c r="B8" s="7" t="s">
        <v>24</v>
      </c>
      <c r="C8" s="8" t="s">
        <v>1</v>
      </c>
      <c r="D8" s="9">
        <v>1</v>
      </c>
      <c r="E8" s="9"/>
      <c r="F8" s="9">
        <f>D8*E8</f>
        <v>0</v>
      </c>
    </row>
    <row r="9" spans="1:6" s="20" customFormat="1" x14ac:dyDescent="0.3">
      <c r="A9" s="33"/>
      <c r="B9" s="10" t="s">
        <v>9</v>
      </c>
      <c r="C9" s="18"/>
      <c r="D9" s="19"/>
      <c r="E9" s="19"/>
      <c r="F9" s="19"/>
    </row>
    <row r="10" spans="1:6" x14ac:dyDescent="0.3">
      <c r="A10" s="32"/>
      <c r="B10" s="7" t="s">
        <v>10</v>
      </c>
      <c r="C10" s="8" t="s">
        <v>0</v>
      </c>
      <c r="D10" s="9">
        <f>18.9+3.7+3.9</f>
        <v>26.499999999999996</v>
      </c>
      <c r="E10" s="9"/>
      <c r="F10" s="9">
        <f>D10*E10</f>
        <v>0</v>
      </c>
    </row>
    <row r="11" spans="1:6" x14ac:dyDescent="0.3">
      <c r="A11" s="32"/>
      <c r="B11" s="7" t="s">
        <v>31</v>
      </c>
      <c r="C11" s="8" t="s">
        <v>28</v>
      </c>
      <c r="D11" s="9">
        <v>2.5</v>
      </c>
      <c r="E11" s="9"/>
      <c r="F11" s="9">
        <f>D11*E11</f>
        <v>0</v>
      </c>
    </row>
    <row r="12" spans="1:6" s="20" customFormat="1" x14ac:dyDescent="0.3">
      <c r="A12" s="31"/>
      <c r="B12" s="17" t="s">
        <v>11</v>
      </c>
      <c r="C12" s="21"/>
      <c r="D12" s="22"/>
      <c r="E12" s="19"/>
      <c r="F12" s="19"/>
    </row>
    <row r="13" spans="1:6" x14ac:dyDescent="0.3">
      <c r="A13" s="32"/>
      <c r="B13" s="7" t="s">
        <v>23</v>
      </c>
      <c r="C13" s="8" t="s">
        <v>0</v>
      </c>
      <c r="D13" s="9">
        <f>3.9+1.2/0.3</f>
        <v>7.9</v>
      </c>
      <c r="E13" s="9"/>
      <c r="F13" s="9">
        <f>D13*E13</f>
        <v>0</v>
      </c>
    </row>
    <row r="14" spans="1:6" x14ac:dyDescent="0.3">
      <c r="A14" s="32"/>
      <c r="B14" s="7" t="s">
        <v>25</v>
      </c>
      <c r="C14" s="8" t="s">
        <v>0</v>
      </c>
      <c r="D14" s="9">
        <f>18.9+3.7</f>
        <v>22.599999999999998</v>
      </c>
      <c r="E14" s="9"/>
      <c r="F14" s="9">
        <f>D14*E14</f>
        <v>0</v>
      </c>
    </row>
    <row r="15" spans="1:6" x14ac:dyDescent="0.3">
      <c r="A15" s="32"/>
      <c r="B15" s="7" t="s">
        <v>33</v>
      </c>
      <c r="C15" s="8" t="s">
        <v>0</v>
      </c>
      <c r="D15" s="9">
        <f>18.9+3.7</f>
        <v>22.599999999999998</v>
      </c>
      <c r="E15" s="9"/>
      <c r="F15" s="9">
        <f>D15*E15</f>
        <v>0</v>
      </c>
    </row>
    <row r="16" spans="1:6" x14ac:dyDescent="0.3">
      <c r="A16" s="32"/>
      <c r="B16" s="7" t="s">
        <v>8</v>
      </c>
      <c r="C16" s="8" t="s">
        <v>0</v>
      </c>
      <c r="D16" s="9">
        <v>3.9</v>
      </c>
      <c r="E16" s="9"/>
      <c r="F16" s="9">
        <f>D16*E16</f>
        <v>0</v>
      </c>
    </row>
    <row r="17" spans="1:6" s="20" customFormat="1" x14ac:dyDescent="0.3">
      <c r="A17" s="31"/>
      <c r="B17" s="17" t="s">
        <v>12</v>
      </c>
      <c r="C17" s="21"/>
      <c r="D17" s="22"/>
      <c r="E17" s="19"/>
      <c r="F17" s="19"/>
    </row>
    <row r="18" spans="1:6" x14ac:dyDescent="0.3">
      <c r="A18" s="32"/>
      <c r="B18" s="7" t="s">
        <v>26</v>
      </c>
      <c r="C18" s="8" t="s">
        <v>0</v>
      </c>
      <c r="D18" s="9">
        <v>3.9</v>
      </c>
      <c r="E18" s="9"/>
      <c r="F18" s="9">
        <f>D18*E18</f>
        <v>0</v>
      </c>
    </row>
    <row r="19" spans="1:6" s="20" customFormat="1" x14ac:dyDescent="0.3">
      <c r="A19" s="31"/>
      <c r="B19" s="17" t="s">
        <v>13</v>
      </c>
      <c r="C19" s="21"/>
      <c r="D19" s="22"/>
      <c r="E19" s="19"/>
      <c r="F19" s="19"/>
    </row>
    <row r="20" spans="1:6" s="20" customFormat="1" x14ac:dyDescent="0.3">
      <c r="A20" s="46"/>
      <c r="B20" s="45" t="s">
        <v>27</v>
      </c>
      <c r="C20" s="12" t="s">
        <v>0</v>
      </c>
      <c r="D20" s="48">
        <f>(2+1.9)*2.5</f>
        <v>9.75</v>
      </c>
      <c r="E20" s="47"/>
      <c r="F20" s="13">
        <f t="shared" ref="F20:F27" si="0">D20*E20</f>
        <v>0</v>
      </c>
    </row>
    <row r="21" spans="1:6" x14ac:dyDescent="0.3">
      <c r="A21" s="34"/>
      <c r="B21" s="11" t="s">
        <v>32</v>
      </c>
      <c r="C21" s="12" t="s">
        <v>0</v>
      </c>
      <c r="D21" s="13">
        <f>(4.86+3.88)*2*2.5-2-3+(2+2)*2*2.5-2-2</f>
        <v>54.7</v>
      </c>
      <c r="E21" s="13"/>
      <c r="F21" s="13">
        <f t="shared" si="0"/>
        <v>0</v>
      </c>
    </row>
    <row r="22" spans="1:6" x14ac:dyDescent="0.3">
      <c r="A22" s="34"/>
      <c r="B22" s="11" t="s">
        <v>29</v>
      </c>
      <c r="C22" s="8" t="s">
        <v>22</v>
      </c>
      <c r="D22" s="13">
        <f>2+1.5+2+2+2+1</f>
        <v>10.5</v>
      </c>
      <c r="E22" s="13"/>
      <c r="F22" s="13">
        <f t="shared" si="0"/>
        <v>0</v>
      </c>
    </row>
    <row r="23" spans="1:6" x14ac:dyDescent="0.3">
      <c r="A23" s="34"/>
      <c r="B23" s="11" t="s">
        <v>30</v>
      </c>
      <c r="C23" s="12" t="s">
        <v>0</v>
      </c>
      <c r="D23" s="9">
        <f>18.9+3.7+3.9</f>
        <v>26.499999999999996</v>
      </c>
      <c r="E23" s="13"/>
      <c r="F23" s="13">
        <f t="shared" si="0"/>
        <v>0</v>
      </c>
    </row>
    <row r="24" spans="1:6" x14ac:dyDescent="0.3">
      <c r="A24" s="34"/>
      <c r="B24" s="11" t="s">
        <v>14</v>
      </c>
      <c r="C24" s="8" t="s">
        <v>22</v>
      </c>
      <c r="D24" s="13">
        <v>10.5</v>
      </c>
      <c r="E24" s="13"/>
      <c r="F24" s="13">
        <f t="shared" si="0"/>
        <v>0</v>
      </c>
    </row>
    <row r="25" spans="1:6" x14ac:dyDescent="0.3">
      <c r="A25" s="34"/>
      <c r="B25" s="11" t="s">
        <v>15</v>
      </c>
      <c r="C25" s="12" t="s">
        <v>0</v>
      </c>
      <c r="D25" s="9">
        <f>18.9+3.7+3.9</f>
        <v>26.499999999999996</v>
      </c>
      <c r="E25" s="13"/>
      <c r="F25" s="13">
        <f t="shared" si="0"/>
        <v>0</v>
      </c>
    </row>
    <row r="26" spans="1:6" x14ac:dyDescent="0.3">
      <c r="A26" s="34"/>
      <c r="B26" s="11" t="s">
        <v>34</v>
      </c>
      <c r="C26" s="12" t="s">
        <v>0</v>
      </c>
      <c r="D26" s="9">
        <f>D21</f>
        <v>54.7</v>
      </c>
      <c r="E26" s="13"/>
      <c r="F26" s="13">
        <f t="shared" si="0"/>
        <v>0</v>
      </c>
    </row>
    <row r="27" spans="1:6" x14ac:dyDescent="0.3">
      <c r="A27" s="34"/>
      <c r="B27" s="11" t="s">
        <v>16</v>
      </c>
      <c r="C27" s="12" t="s">
        <v>0</v>
      </c>
      <c r="D27" s="13">
        <f>(2+1.9)*2*2.5-2+0.6*4</f>
        <v>19.899999999999999</v>
      </c>
      <c r="E27" s="13"/>
      <c r="F27" s="13">
        <f t="shared" si="0"/>
        <v>0</v>
      </c>
    </row>
    <row r="28" spans="1:6" ht="15.6" x14ac:dyDescent="0.3">
      <c r="A28" s="35"/>
      <c r="B28" s="40" t="s">
        <v>17</v>
      </c>
      <c r="C28" s="41"/>
      <c r="D28" s="42"/>
      <c r="E28" s="43"/>
      <c r="F28" s="44">
        <f>SUM(F8:F27)</f>
        <v>0</v>
      </c>
    </row>
    <row r="29" spans="1:6" s="20" customFormat="1" x14ac:dyDescent="0.3">
      <c r="A29" s="1"/>
      <c r="B29" s="36"/>
      <c r="C29" s="2"/>
      <c r="D29" s="3"/>
      <c r="E29" s="4"/>
      <c r="F29" s="37"/>
    </row>
    <row r="30" spans="1:6" x14ac:dyDescent="0.3">
      <c r="A30" s="1"/>
      <c r="C30" s="2"/>
      <c r="D30" s="3"/>
      <c r="E30" s="4"/>
    </row>
  </sheetData>
  <mergeCells count="1">
    <mergeCell ref="A2:F2"/>
  </mergeCells>
  <printOptions horizontalCentered="1"/>
  <pageMargins left="0.19685039370078741" right="0.19685039370078741" top="0.59055118110236227" bottom="0.39370078740157483" header="0.19685039370078741" footer="0.19685039370078741"/>
  <pageSetup paperSize="9" scale="70" fitToHeight="50" orientation="landscape" r:id="rId1"/>
  <headerFooter>
    <oddHeader>&amp;R&amp;D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Смета</vt:lpstr>
      <vt:lpstr>Смета!Заголовки_для_печати</vt:lpstr>
      <vt:lpstr>Смета!Область_печати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Homenko</dc:creator>
  <cp:lastModifiedBy>Akatrosha</cp:lastModifiedBy>
  <cp:lastPrinted>2018-07-23T12:29:12Z</cp:lastPrinted>
  <dcterms:created xsi:type="dcterms:W3CDTF">2018-03-30T07:37:07Z</dcterms:created>
  <dcterms:modified xsi:type="dcterms:W3CDTF">2021-07-22T08:56:17Z</dcterms:modified>
</cp:coreProperties>
</file>