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11"/>
  <workbookPr/>
  <mc:AlternateContent xmlns:mc="http://schemas.openxmlformats.org/markup-compatibility/2006">
    <mc:Choice Requires="x15">
      <x15ac:absPath xmlns:x15ac="http://schemas.microsoft.com/office/spreadsheetml/2010/11/ac" url="/Users/igorvereshchagin/Documents/Работа/Аптека Доброго Дня/2021/Винница/Акт/"/>
    </mc:Choice>
  </mc:AlternateContent>
  <xr:revisionPtr revIDLastSave="0" documentId="8_{ADC75D24-B766-2C4C-A1E0-295E39AFCFF9}" xr6:coauthVersionLast="47" xr6:coauthVersionMax="47" xr10:uidLastSave="{00000000-0000-0000-0000-000000000000}"/>
  <bookViews>
    <workbookView xWindow="0" yWindow="500" windowWidth="23180" windowHeight="17500" xr2:uid="{00000000-000D-0000-FFFF-FFFF00000000}"/>
  </bookViews>
  <sheets>
    <sheet name="Калькуляція" sheetId="1" r:id="rId1"/>
  </sheets>
  <definedNames>
    <definedName name="_xlnm._FilterDatabase" localSheetId="0" hidden="1">Калькуляція!$A$4:$F$134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61" i="1" l="1"/>
  <c r="F109" i="1"/>
  <c r="F99" i="1"/>
  <c r="F89" i="1"/>
  <c r="F87" i="1"/>
  <c r="F169" i="1" l="1"/>
  <c r="F168" i="1"/>
  <c r="F167" i="1"/>
  <c r="F166" i="1"/>
  <c r="F165" i="1"/>
  <c r="F164" i="1"/>
  <c r="F163" i="1"/>
  <c r="F162" i="1"/>
  <c r="F156" i="1"/>
  <c r="F146" i="1"/>
  <c r="F145" i="1"/>
  <c r="F144" i="1"/>
  <c r="F143" i="1"/>
  <c r="F142" i="1"/>
  <c r="F141" i="1"/>
  <c r="F140" i="1"/>
  <c r="F139" i="1"/>
  <c r="F138" i="1"/>
  <c r="F137" i="1"/>
  <c r="F130" i="1"/>
  <c r="F128" i="1"/>
  <c r="F127" i="1"/>
  <c r="F126" i="1"/>
  <c r="F61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129" i="1" l="1"/>
  <c r="F160" i="1" l="1"/>
  <c r="F159" i="1"/>
  <c r="F158" i="1"/>
  <c r="F157" i="1"/>
  <c r="F155" i="1"/>
  <c r="F154" i="1"/>
  <c r="F153" i="1"/>
  <c r="F152" i="1"/>
  <c r="F151" i="1"/>
  <c r="F150" i="1"/>
  <c r="D149" i="1"/>
  <c r="F149" i="1" s="1"/>
  <c r="F136" i="1"/>
  <c r="F135" i="1"/>
  <c r="F134" i="1"/>
  <c r="F170" i="1" l="1"/>
  <c r="F147" i="1"/>
  <c r="F117" i="1"/>
  <c r="F7" i="1" l="1"/>
  <c r="F8" i="1"/>
  <c r="F9" i="1"/>
  <c r="F10" i="1"/>
  <c r="F11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76" i="1" l="1"/>
  <c r="F75" i="1"/>
  <c r="F114" i="1"/>
  <c r="F104" i="1"/>
  <c r="F103" i="1"/>
  <c r="F102" i="1"/>
  <c r="F70" i="1" l="1"/>
  <c r="F69" i="1"/>
  <c r="F68" i="1"/>
  <c r="F67" i="1"/>
  <c r="F66" i="1"/>
  <c r="D12" i="1"/>
  <c r="F12" i="1" s="1"/>
  <c r="F93" i="1" l="1"/>
  <c r="F125" i="1"/>
  <c r="F6" i="1" l="1"/>
  <c r="F52" i="1" s="1"/>
  <c r="F113" i="1" l="1"/>
  <c r="F112" i="1" l="1"/>
  <c r="F111" i="1"/>
  <c r="F60" i="1" l="1"/>
  <c r="F57" i="1"/>
  <c r="F56" i="1"/>
  <c r="F55" i="1"/>
  <c r="F54" i="1"/>
  <c r="F124" i="1" l="1"/>
  <c r="F123" i="1"/>
  <c r="F122" i="1"/>
  <c r="F121" i="1"/>
  <c r="F120" i="1"/>
  <c r="F119" i="1"/>
  <c r="F118" i="1"/>
  <c r="F110" i="1"/>
  <c r="F108" i="1"/>
  <c r="F107" i="1"/>
  <c r="F106" i="1"/>
  <c r="F105" i="1"/>
  <c r="F101" i="1"/>
  <c r="F100" i="1"/>
  <c r="F98" i="1"/>
  <c r="F97" i="1"/>
  <c r="F96" i="1"/>
  <c r="F92" i="1"/>
  <c r="F91" i="1"/>
  <c r="F90" i="1"/>
  <c r="F88" i="1"/>
  <c r="F86" i="1"/>
  <c r="F83" i="1"/>
  <c r="F82" i="1"/>
  <c r="F81" i="1"/>
  <c r="F80" i="1"/>
  <c r="F79" i="1"/>
  <c r="F74" i="1"/>
  <c r="F73" i="1"/>
  <c r="F65" i="1"/>
  <c r="F64" i="1"/>
  <c r="F59" i="1"/>
  <c r="F58" i="1"/>
  <c r="F131" i="1" l="1"/>
  <c r="F71" i="1"/>
  <c r="F84" i="1"/>
  <c r="F94" i="1"/>
  <c r="F62" i="1"/>
  <c r="F77" i="1"/>
  <c r="F115" i="1"/>
  <c r="F171" i="1" l="1"/>
</calcChain>
</file>

<file path=xl/sharedStrings.xml><?xml version="1.0" encoding="utf-8"?>
<sst xmlns="http://schemas.openxmlformats.org/spreadsheetml/2006/main" count="472" uniqueCount="325">
  <si>
    <t>№ п/п</t>
  </si>
  <si>
    <t>1.</t>
  </si>
  <si>
    <t>1.1</t>
  </si>
  <si>
    <t>м2</t>
  </si>
  <si>
    <t>1.2</t>
  </si>
  <si>
    <t>1.3</t>
  </si>
  <si>
    <t>Демонтаж г/к перегородок</t>
  </si>
  <si>
    <t>1.4</t>
  </si>
  <si>
    <t>шт</t>
  </si>
  <si>
    <t>1.5</t>
  </si>
  <si>
    <t>1.6</t>
  </si>
  <si>
    <t>1.7</t>
  </si>
  <si>
    <t>1.8</t>
  </si>
  <si>
    <t>1.9</t>
  </si>
  <si>
    <t>1.10</t>
  </si>
  <si>
    <t>1.11</t>
  </si>
  <si>
    <t>1.12</t>
  </si>
  <si>
    <t>1.13</t>
  </si>
  <si>
    <t>м</t>
  </si>
  <si>
    <t>1.14</t>
  </si>
  <si>
    <t>1.15</t>
  </si>
  <si>
    <t>1.16</t>
  </si>
  <si>
    <t>1.17</t>
  </si>
  <si>
    <t>1.18</t>
  </si>
  <si>
    <t>1.19</t>
  </si>
  <si>
    <t>1.20</t>
  </si>
  <si>
    <t>1.21</t>
  </si>
  <si>
    <t>1.22</t>
  </si>
  <si>
    <t>1.23</t>
  </si>
  <si>
    <t>1.24</t>
  </si>
  <si>
    <t>1.25</t>
  </si>
  <si>
    <t>1.26</t>
  </si>
  <si>
    <t>1.27</t>
  </si>
  <si>
    <t>м3</t>
  </si>
  <si>
    <t>2.1</t>
  </si>
  <si>
    <t>мп</t>
  </si>
  <si>
    <t>2.2</t>
  </si>
  <si>
    <t>2.3</t>
  </si>
  <si>
    <t>2.4</t>
  </si>
  <si>
    <t>2.5</t>
  </si>
  <si>
    <t>2.6</t>
  </si>
  <si>
    <t>2.7</t>
  </si>
  <si>
    <t>3.1</t>
  </si>
  <si>
    <t>3.2</t>
  </si>
  <si>
    <t>4.1</t>
  </si>
  <si>
    <t>4.2</t>
  </si>
  <si>
    <t>5.1</t>
  </si>
  <si>
    <t>5.2</t>
  </si>
  <si>
    <t>5.3</t>
  </si>
  <si>
    <t>5.4</t>
  </si>
  <si>
    <t>6.1</t>
  </si>
  <si>
    <t>6.3</t>
  </si>
  <si>
    <t>6.6</t>
  </si>
  <si>
    <t>6.7</t>
  </si>
  <si>
    <t>6.8</t>
  </si>
  <si>
    <t>7.9</t>
  </si>
  <si>
    <t>7.10</t>
  </si>
  <si>
    <t>7.11</t>
  </si>
  <si>
    <t>7.12</t>
  </si>
  <si>
    <t>7.14</t>
  </si>
  <si>
    <t>7.16</t>
  </si>
  <si>
    <t>7.17</t>
  </si>
  <si>
    <t>7.18</t>
  </si>
  <si>
    <t>7.19</t>
  </si>
  <si>
    <t>8.1</t>
  </si>
  <si>
    <t>8.5</t>
  </si>
  <si>
    <t>8.6</t>
  </si>
  <si>
    <t>8.7</t>
  </si>
  <si>
    <t>8.8</t>
  </si>
  <si>
    <t>8.9</t>
  </si>
  <si>
    <t>8.12</t>
  </si>
  <si>
    <t>8.15</t>
  </si>
  <si>
    <t>2.</t>
  </si>
  <si>
    <t>3.</t>
  </si>
  <si>
    <t>4.</t>
  </si>
  <si>
    <t>5.</t>
  </si>
  <si>
    <t>6.</t>
  </si>
  <si>
    <t>7.</t>
  </si>
  <si>
    <t>8.</t>
  </si>
  <si>
    <t>м.п.</t>
  </si>
  <si>
    <t>ч/час</t>
  </si>
  <si>
    <t>Демонтаж цегляної перегородки (товщина до 250 мм)</t>
  </si>
  <si>
    <t>Демонтаж дерев'яних дверних блоків</t>
  </si>
  <si>
    <t>Демонтаж підвісних стель Armstrong</t>
  </si>
  <si>
    <t>Демонтаж облицювання стін керамічною плиткою</t>
  </si>
  <si>
    <t>Демонтаж накладних світильників</t>
  </si>
  <si>
    <t>Демонтаж вимикачів, розеток</t>
  </si>
  <si>
    <t>Демонтаж кранів кульових</t>
  </si>
  <si>
    <t>Демонтаж труб каналізаційних пластикових діаметром до 120 мм</t>
  </si>
  <si>
    <t>Демонтаж труб водопровідних пластикових</t>
  </si>
  <si>
    <t>Демонтаж радіаторів опалення</t>
  </si>
  <si>
    <t>Демонтаж анемостатів / вентиляційних решіток</t>
  </si>
  <si>
    <t>Демонтаж датчиків охоронної та пожежної сигналізації</t>
  </si>
  <si>
    <t>Пробивання отворів діаметром до 50мм в цегляних стінах товщиною до 250 мм</t>
  </si>
  <si>
    <t>Демонтаж світильників растрових 600х600 мм</t>
  </si>
  <si>
    <t>Демонтаж розеток накладних</t>
  </si>
  <si>
    <t>Демонтаж автоматів триполюсних</t>
  </si>
  <si>
    <t>Демонтаж автоматів однополюсних</t>
  </si>
  <si>
    <t>Демонтаж раковин [умивальників]</t>
  </si>
  <si>
    <t>Грунтовка стін і укосів під шпаклівку</t>
  </si>
  <si>
    <t>Покращена шпаклівка стін і укосів</t>
  </si>
  <si>
    <t>Грунтовка стін і укосів під фарбування</t>
  </si>
  <si>
    <t>Посилення дверних прорізів брусом</t>
  </si>
  <si>
    <t>Заміна секретів в дверних замках</t>
  </si>
  <si>
    <t>Монтаж труб водопровідних по стінах</t>
  </si>
  <si>
    <t>Монтаж лічильника обліку води</t>
  </si>
  <si>
    <t>Монтаж накопичувального водонагрівача на 15 л</t>
  </si>
  <si>
    <t>Монтаж крана кульового</t>
  </si>
  <si>
    <t>Затягування кабелю перетином до 20 мм в ПВХ гофротрубу</t>
  </si>
  <si>
    <t>Прокладка кабелю перетином до 20 мм в ПВХ коробах по стінах</t>
  </si>
  <si>
    <t>Монтаж світильників растрових світлодіодних 600х600 мм в підвісних стелях</t>
  </si>
  <si>
    <t>Підключення вентиляторів витяжних</t>
  </si>
  <si>
    <t>Прибирання приміщення</t>
  </si>
  <si>
    <t>Укладання плівки захисної</t>
  </si>
  <si>
    <t>Приготування цементно-піщаного розчину вручну</t>
  </si>
  <si>
    <t>Улаштування штроб в цегляних стінах для прокладки електрокабелів і труб водопостачання і опалення</t>
  </si>
  <si>
    <t>Улаштування підвісних стель Armstrong</t>
  </si>
  <si>
    <t>Покращене фарбування стін і укосів в/е фарбою за 2 рази</t>
  </si>
  <si>
    <t>Улаштування г/к фальшстін в один шар на клеї Перфлікс KNAUF</t>
  </si>
  <si>
    <t>Монтаж плит підвісної стелі Armstrong</t>
  </si>
  <si>
    <t>Влаштування підлог з керамічної плитки</t>
  </si>
  <si>
    <t>Улаштування плінтуса з ПВХ</t>
  </si>
  <si>
    <t>Монтаж унітазу</t>
  </si>
  <si>
    <t>Монтаж умивальника</t>
  </si>
  <si>
    <t>Монтаж сифона</t>
  </si>
  <si>
    <t>Монтаж змішувача</t>
  </si>
  <si>
    <t>Прокладка кабелю перетином до 20 мм в ПВХ гофротрубі по стелях і стінах</t>
  </si>
  <si>
    <t>Монтаж вимикачів</t>
  </si>
  <si>
    <t>Монтаж дверних блоків МДФ внутрішніх</t>
  </si>
  <si>
    <t>Монтаж металевих дверних блоків</t>
  </si>
  <si>
    <t>Монтаж обмежувачів дверних</t>
  </si>
  <si>
    <t>Монтаж штепсельних розеток подвійних</t>
  </si>
  <si>
    <t>Монтаж вимикачів автоматичних однополюсних 100 А</t>
  </si>
  <si>
    <t>Монтаж коробок розподільних</t>
  </si>
  <si>
    <t>Монтаж дзвінка бездротового</t>
  </si>
  <si>
    <t>Монтаж розеткових блоків накладних зчетверених</t>
  </si>
  <si>
    <t>Монтаж світильників врізних</t>
  </si>
  <si>
    <t>Монтаж реле часу</t>
  </si>
  <si>
    <t>Монтаж пластикового куточка на кути</t>
  </si>
  <si>
    <t>Діагностика електрощита</t>
  </si>
  <si>
    <t>Монтаж анемостата пластикового в підвісну стелю</t>
  </si>
  <si>
    <t>Винесення і навантаження сміття вручну</t>
  </si>
  <si>
    <t>Демонтаж підвісних стель з г/к</t>
  </si>
  <si>
    <t>Монтаж г/к перегородок одношарова обшивка з двох сторін без ізоляції, з шпаклівкою швів</t>
  </si>
  <si>
    <t>Улаштування г/к фальшстін в один шар без ізоляції, з шпаклівкою швів</t>
  </si>
  <si>
    <t>Монтаж вимикачів автоматичних двох і трьохполюсний до 100 А</t>
  </si>
  <si>
    <t>Монтаж дифавтомата</t>
  </si>
  <si>
    <t>Монтаж коробок установочних в г/к стінах і перегородках</t>
  </si>
  <si>
    <t>Монтаж коробок установочних в цегляних стінах і перегородках</t>
  </si>
  <si>
    <t>Монтаж вентилятора витяжного врізного</t>
  </si>
  <si>
    <t>Прокладка повітроводів гнучких діаметром до 250 мм</t>
  </si>
  <si>
    <t>Од. вим.</t>
  </si>
  <si>
    <t>Ціна за од.</t>
  </si>
  <si>
    <t>Сума</t>
  </si>
  <si>
    <t>Кілкість</t>
  </si>
  <si>
    <t>Найменування робіт</t>
  </si>
  <si>
    <t>Разом по роботах</t>
  </si>
  <si>
    <t>Демонтажні роботи</t>
  </si>
  <si>
    <t>Стіни</t>
  </si>
  <si>
    <t>Стеля</t>
  </si>
  <si>
    <t>Підлога</t>
  </si>
  <si>
    <t>Двері, вікна</t>
  </si>
  <si>
    <t>Водопровід та каналізація</t>
  </si>
  <si>
    <t>Електромонтажні роботи</t>
  </si>
  <si>
    <t>Інші роботи</t>
  </si>
  <si>
    <t>чол./дні</t>
  </si>
  <si>
    <t>Відрядні (3 чол.х 14 днів)</t>
  </si>
  <si>
    <t>8.2</t>
  </si>
  <si>
    <t>8.14</t>
  </si>
  <si>
    <t>5.5</t>
  </si>
  <si>
    <t>6.2</t>
  </si>
  <si>
    <t>6.4</t>
  </si>
  <si>
    <t>6.5</t>
  </si>
  <si>
    <t>7.1</t>
  </si>
  <si>
    <t>7.2</t>
  </si>
  <si>
    <t>7.3</t>
  </si>
  <si>
    <t>7.4</t>
  </si>
  <si>
    <t>7.5</t>
  </si>
  <si>
    <t>7.6</t>
  </si>
  <si>
    <t>7.7</t>
  </si>
  <si>
    <t>7.8</t>
  </si>
  <si>
    <t>7.13</t>
  </si>
  <si>
    <t>7.15</t>
  </si>
  <si>
    <t>Демонтаж труб опалення</t>
  </si>
  <si>
    <t>1.28</t>
  </si>
  <si>
    <t>1.29</t>
  </si>
  <si>
    <t>Демонтаж змішувачів</t>
  </si>
  <si>
    <t>Демонтаж кабелю перетином до 10 мм прокладеного в гофротрубі по стелях і стінах.</t>
  </si>
  <si>
    <t>1.30</t>
  </si>
  <si>
    <t>1.31</t>
  </si>
  <si>
    <t xml:space="preserve">Демонтаж підлог з керамічної плитки </t>
  </si>
  <si>
    <t>Демонтаж дерев'яних підлог (паркет, дошка масив)</t>
  </si>
  <si>
    <t>Демонтаж листа рифленого</t>
  </si>
  <si>
    <t>1.32</t>
  </si>
  <si>
    <t>Демонтаж металевої полки</t>
  </si>
  <si>
    <t>1.33</t>
  </si>
  <si>
    <t>Демонтаж відбійників металевих діам 40</t>
  </si>
  <si>
    <t>Демонтаж лінолеуму</t>
  </si>
  <si>
    <t>Демонтаж чаші Генуя</t>
  </si>
  <si>
    <t>3.3</t>
  </si>
  <si>
    <t>Грунтовка стель під шпаклівку</t>
  </si>
  <si>
    <t>3.4</t>
  </si>
  <si>
    <t>Шпаклівка стелі</t>
  </si>
  <si>
    <t>3.5</t>
  </si>
  <si>
    <t>Грунтовка стель під фарбування</t>
  </si>
  <si>
    <t>3.6</t>
  </si>
  <si>
    <t>Фарбування стель в / е фарбою за 2 рази</t>
  </si>
  <si>
    <t>3.7</t>
  </si>
  <si>
    <t>Монтаж багета</t>
  </si>
  <si>
    <t>Монтаж щитів розподільних металевих на 24 модуля</t>
  </si>
  <si>
    <t>Бетонування підлоги у ТЗ</t>
  </si>
  <si>
    <t>Демонтаж г/к фальшстін</t>
  </si>
  <si>
    <t>Демонтаж пластикового плінтуса</t>
  </si>
  <si>
    <t>посл</t>
  </si>
  <si>
    <t>Демонтаж дверей металопластикових</t>
  </si>
  <si>
    <t>Демонтаж металевих дверей</t>
  </si>
  <si>
    <t xml:space="preserve">Демонтаж вікон </t>
  </si>
  <si>
    <t>Улаштування тактильної плитки</t>
  </si>
  <si>
    <t>Улаштування цоколя керамічною плиткою</t>
  </si>
  <si>
    <t>Монтаж урни</t>
  </si>
  <si>
    <t>Наклеювання жовтого круга (Д 15-20 см)</t>
  </si>
  <si>
    <t>Улаштування жовтої полоси по периметру дверей</t>
  </si>
  <si>
    <t>Фарбування жовтої полоси</t>
  </si>
  <si>
    <t>Улаштування тротуарної плитки</t>
  </si>
  <si>
    <t>Модернизация каркаса под металлопластиковые конструкции фасада</t>
  </si>
  <si>
    <t>Улаштування металоконструкцій (перил, поручнів)</t>
  </si>
  <si>
    <t>Улаштування фасадних стін з профнастилу по готовому каркасу</t>
  </si>
  <si>
    <t>Бетонування основи під пандус, сходи та цоколь (з установкою опалубки)</t>
  </si>
  <si>
    <t>ФАСАД</t>
  </si>
  <si>
    <t>9.1</t>
  </si>
  <si>
    <t>9.2</t>
  </si>
  <si>
    <t>9.3</t>
  </si>
  <si>
    <t>10.1</t>
  </si>
  <si>
    <t>10.2</t>
  </si>
  <si>
    <t>10.3</t>
  </si>
  <si>
    <t>10.4</t>
  </si>
  <si>
    <t>10.5</t>
  </si>
  <si>
    <t>10.6</t>
  </si>
  <si>
    <t>10.7</t>
  </si>
  <si>
    <t>10.8</t>
  </si>
  <si>
    <t>10.9</t>
  </si>
  <si>
    <t>10.10</t>
  </si>
  <si>
    <t>10.11</t>
  </si>
  <si>
    <t>10.12</t>
  </si>
  <si>
    <t>Демонтаж стікло-вати</t>
  </si>
  <si>
    <t>Демонтаж стікло-текстолітових панелей сср</t>
  </si>
  <si>
    <t>Демонтаж дерев"яних віконних блоків 1,2х1,7</t>
  </si>
  <si>
    <t>Демонтаж проф-листа</t>
  </si>
  <si>
    <t>Демонтаж повітро-водів</t>
  </si>
  <si>
    <t>Демонтаж пультів охоронної та пожежної сигналізації</t>
  </si>
  <si>
    <t>Демонтаж перегородки металевоі (вирізали різаком)</t>
  </si>
  <si>
    <t>Демонтаж МДФ вагонки</t>
  </si>
  <si>
    <t>Демонтаж метало-каркаса під проф-лист</t>
  </si>
  <si>
    <t>Демонтаж пінопласта</t>
  </si>
  <si>
    <t>Демонтаж дерев"яного каркасу під мдф вагонку</t>
  </si>
  <si>
    <t>Демонтаж проф-труби 40х80 між колонами</t>
  </si>
  <si>
    <t>Демонтаж розщподільчих коробок</t>
  </si>
  <si>
    <t>Формування отвору в гіпсо-блоці під щитову(видовбування) 40х60</t>
  </si>
  <si>
    <t>Формування металевого каркасу 3х4 для підтримки стелі (падала)(зварювальні роботи)</t>
  </si>
  <si>
    <t>Модернізація дверних проємів в св та обмінник (були малі) (зварювальні роботи)</t>
  </si>
  <si>
    <t>Монтаж алюминієвого порогу</t>
  </si>
  <si>
    <t>Вивіз сміття (1300+1300+600)</t>
  </si>
  <si>
    <t>Перенесення матеріалів власника по приміщенню напротязі 10-ти днів</t>
  </si>
  <si>
    <t>Демонтаж плитки фасад</t>
  </si>
  <si>
    <t>Декмонтаж бетону з вирізанням сітки (матрасної)</t>
  </si>
  <si>
    <t>Демонтаж композиту верхня підшива</t>
  </si>
  <si>
    <t>Демонтаж композиту вертикального 1-й поверх</t>
  </si>
  <si>
    <t>Демонтаж рекламних вивісок 1-поверх</t>
  </si>
  <si>
    <t>Демонтаж лайт-бокса дах</t>
  </si>
  <si>
    <t>Демонтаж годинника дах</t>
  </si>
  <si>
    <t>Демонтаж ролет зі збереженням для сдачі власнику</t>
  </si>
  <si>
    <t>Демонтаж світильників врізних</t>
  </si>
  <si>
    <t>Демонтаж тротуарної плитки під тактильну</t>
  </si>
  <si>
    <t>м.п</t>
  </si>
  <si>
    <t>улаштування штроби під тактильну плитку</t>
  </si>
  <si>
    <t>Формування отвору під стойки перила ф40</t>
  </si>
  <si>
    <t>Улаштування тротуарної плитки (подступенок)</t>
  </si>
  <si>
    <t>Монтаж кладочної сітки</t>
  </si>
  <si>
    <t>Монтаж арматури</t>
  </si>
  <si>
    <t>Монтаж опалубки</t>
  </si>
  <si>
    <t>Монтаж дерев"яного каркасу під вагонку</t>
  </si>
  <si>
    <t>Монтаж ПВХ підшиви (0,85+0,2+0,15)х10мп</t>
  </si>
  <si>
    <t>т</t>
  </si>
  <si>
    <t>Кошторис на виконання ремонтно-будівельних робіт</t>
  </si>
  <si>
    <r>
      <t xml:space="preserve">Завантаження / розвантаження будматеріалів </t>
    </r>
    <r>
      <rPr>
        <b/>
        <sz val="9"/>
        <rFont val="Arial"/>
        <family val="2"/>
      </rPr>
      <t>5 человек</t>
    </r>
  </si>
  <si>
    <t>1.34</t>
  </si>
  <si>
    <t>1.35</t>
  </si>
  <si>
    <t>1.36</t>
  </si>
  <si>
    <t>1.37</t>
  </si>
  <si>
    <t>1.38</t>
  </si>
  <si>
    <t>1.39</t>
  </si>
  <si>
    <t>1.40</t>
  </si>
  <si>
    <t>1.41</t>
  </si>
  <si>
    <t>1.42</t>
  </si>
  <si>
    <t>1.43</t>
  </si>
  <si>
    <t>1.44</t>
  </si>
  <si>
    <t>1.45</t>
  </si>
  <si>
    <t>1.46</t>
  </si>
  <si>
    <t>2.8</t>
  </si>
  <si>
    <t>4.3</t>
  </si>
  <si>
    <t>4.4</t>
  </si>
  <si>
    <t>8.13</t>
  </si>
  <si>
    <t>8.16</t>
  </si>
  <si>
    <t>8.17</t>
  </si>
  <si>
    <t>8.18</t>
  </si>
  <si>
    <t>9.4</t>
  </si>
  <si>
    <t>9.5</t>
  </si>
  <si>
    <t>9.6</t>
  </si>
  <si>
    <t>9.7</t>
  </si>
  <si>
    <t>9.8</t>
  </si>
  <si>
    <t>9.9</t>
  </si>
  <si>
    <t>9.10</t>
  </si>
  <si>
    <t>9.11</t>
  </si>
  <si>
    <t>9.12</t>
  </si>
  <si>
    <t>9.13</t>
  </si>
  <si>
    <t>10.13</t>
  </si>
  <si>
    <t>10.14</t>
  </si>
  <si>
    <t>10.15</t>
  </si>
  <si>
    <t>10.16</t>
  </si>
  <si>
    <t>10.17</t>
  </si>
  <si>
    <t>10.18</t>
  </si>
  <si>
    <t>10.19</t>
  </si>
  <si>
    <t>10.20</t>
  </si>
  <si>
    <t>Всього за кошторисом</t>
  </si>
  <si>
    <t>посл.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</si>
</sst>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_-* #,##0.00_р_._-;\-* #,##0.00_р_._-;_-* &quot;-&quot;??_р_._-;_-@_-"/>
    <numFmt numFmtId="166" formatCode="_-* #,##0_р_._-;\-* #,##0_р_._-;_-* &quot;-&quot;_р_._-;_-@_-"/>
  </numFmts>
  <fonts count="11">
    <font>
      <sz val="11"/>
      <color theme="1"/>
      <name val="Calibri"/>
      <family val="2"/>
      <charset val="204"/>
      <scheme val="minor"/>
    </font>
    <font>
      <sz val="10"/>
      <name val="Helv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b/>
      <sz val="9"/>
      <name val="Arial"/>
      <family val="2"/>
      <charset val="204"/>
    </font>
    <font>
      <sz val="9"/>
      <color theme="1"/>
      <name val="Arial"/>
      <family val="2"/>
      <charset val="204"/>
    </font>
    <font>
      <b/>
      <sz val="9"/>
      <color theme="1"/>
      <name val="Arial"/>
      <family val="2"/>
      <charset val="204"/>
    </font>
    <font>
      <b/>
      <sz val="9"/>
      <name val="Arial"/>
      <family val="2"/>
    </font>
    <font>
      <b/>
      <sz val="12"/>
      <color theme="1"/>
      <name val="Arial"/>
      <family val="2"/>
      <charset val="204"/>
    </font>
    <font>
      <sz val="8"/>
      <name val="Calibri"/>
      <family val="2"/>
      <charset val="204"/>
      <scheme val="minor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0">
    <xf numFmtId="0" fontId="0" fillId="0" borderId="0"/>
    <xf numFmtId="0" fontId="1" fillId="0" borderId="0"/>
    <xf numFmtId="0" fontId="2" fillId="0" borderId="0"/>
    <xf numFmtId="0" fontId="3" fillId="0" borderId="0"/>
    <xf numFmtId="165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1" fillId="0" borderId="0"/>
    <xf numFmtId="0" fontId="1" fillId="0" borderId="0"/>
    <xf numFmtId="0" fontId="3" fillId="0" borderId="0"/>
  </cellStyleXfs>
  <cellXfs count="75">
    <xf numFmtId="0" fontId="0" fillId="0" borderId="0" xfId="0"/>
    <xf numFmtId="0" fontId="5" fillId="0" borderId="0" xfId="0" applyFont="1"/>
    <xf numFmtId="0" fontId="5" fillId="0" borderId="0" xfId="0" applyFont="1" applyAlignment="1">
      <alignment horizontal="center" vertical="center" wrapText="1"/>
    </xf>
    <xf numFmtId="0" fontId="5" fillId="0" borderId="0" xfId="0" applyFont="1" applyFill="1"/>
    <xf numFmtId="0" fontId="5" fillId="0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Fill="1" applyAlignment="1">
      <alignment horizontal="center"/>
    </xf>
    <xf numFmtId="4" fontId="5" fillId="0" borderId="0" xfId="0" applyNumberFormat="1" applyFont="1" applyFill="1" applyAlignment="1">
      <alignment horizontal="right"/>
    </xf>
    <xf numFmtId="0" fontId="6" fillId="0" borderId="0" xfId="0" applyFont="1" applyFill="1"/>
    <xf numFmtId="4" fontId="5" fillId="0" borderId="0" xfId="0" applyNumberFormat="1" applyFont="1" applyFill="1" applyAlignment="1">
      <alignment vertical="center"/>
    </xf>
    <xf numFmtId="0" fontId="5" fillId="0" borderId="0" xfId="0" applyFont="1" applyFill="1"/>
    <xf numFmtId="0" fontId="5" fillId="0" borderId="0" xfId="0" applyFont="1" applyFill="1"/>
    <xf numFmtId="0" fontId="5" fillId="0" borderId="0" xfId="0" applyFont="1" applyFill="1"/>
    <xf numFmtId="0" fontId="5" fillId="0" borderId="0" xfId="0" applyFont="1" applyAlignment="1">
      <alignment vertical="center"/>
    </xf>
    <xf numFmtId="0" fontId="7" fillId="0" borderId="1" xfId="1" applyFont="1" applyFill="1" applyBorder="1" applyAlignment="1">
      <alignment wrapText="1"/>
    </xf>
    <xf numFmtId="0" fontId="7" fillId="0" borderId="5" xfId="1" applyFont="1" applyFill="1" applyBorder="1" applyAlignment="1">
      <alignment wrapText="1"/>
    </xf>
    <xf numFmtId="0" fontId="7" fillId="0" borderId="1" xfId="1" applyFont="1" applyFill="1" applyBorder="1" applyAlignment="1">
      <alignment horizontal="center" vertical="center" wrapText="1"/>
    </xf>
    <xf numFmtId="0" fontId="7" fillId="0" borderId="1" xfId="2" applyFont="1" applyFill="1" applyBorder="1" applyAlignment="1">
      <alignment horizontal="center" vertical="center" wrapText="1"/>
    </xf>
    <xf numFmtId="164" fontId="7" fillId="0" borderId="1" xfId="2" applyNumberFormat="1" applyFont="1" applyFill="1" applyBorder="1" applyAlignment="1">
      <alignment horizontal="center" vertical="center" wrapText="1"/>
    </xf>
    <xf numFmtId="4" fontId="7" fillId="0" borderId="1" xfId="2" applyNumberFormat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wrapText="1"/>
    </xf>
    <xf numFmtId="49" fontId="7" fillId="0" borderId="1" xfId="1" applyNumberFormat="1" applyFont="1" applyFill="1" applyBorder="1" applyAlignment="1">
      <alignment horizontal="center" vertical="center"/>
    </xf>
    <xf numFmtId="0" fontId="10" fillId="0" borderId="1" xfId="1" applyFont="1" applyFill="1" applyBorder="1" applyAlignment="1">
      <alignment vertical="center" wrapText="1"/>
    </xf>
    <xf numFmtId="2" fontId="7" fillId="0" borderId="1" xfId="1" applyNumberFormat="1" applyFont="1" applyFill="1" applyBorder="1" applyAlignment="1">
      <alignment horizontal="center" vertical="center"/>
    </xf>
    <xf numFmtId="4" fontId="10" fillId="0" borderId="1" xfId="1" applyNumberFormat="1" applyFont="1" applyFill="1" applyBorder="1" applyAlignment="1">
      <alignment vertical="center"/>
    </xf>
    <xf numFmtId="4" fontId="10" fillId="0" borderId="1" xfId="1" applyNumberFormat="1" applyFont="1" applyFill="1" applyBorder="1" applyAlignment="1">
      <alignment horizontal="right" vertical="center"/>
    </xf>
    <xf numFmtId="0" fontId="10" fillId="0" borderId="1" xfId="7" applyFont="1" applyFill="1" applyBorder="1" applyAlignment="1">
      <alignment horizontal="left" vertical="center" wrapText="1"/>
    </xf>
    <xf numFmtId="0" fontId="10" fillId="0" borderId="14" xfId="1" applyFont="1" applyFill="1" applyBorder="1" applyAlignment="1">
      <alignment wrapText="1"/>
    </xf>
    <xf numFmtId="0" fontId="7" fillId="0" borderId="1" xfId="1" applyFont="1" applyFill="1" applyBorder="1" applyAlignment="1">
      <alignment horizontal="center" vertical="center"/>
    </xf>
    <xf numFmtId="0" fontId="10" fillId="0" borderId="5" xfId="1" applyFont="1" applyFill="1" applyBorder="1" applyAlignment="1">
      <alignment vertical="center" wrapText="1"/>
    </xf>
    <xf numFmtId="0" fontId="10" fillId="0" borderId="1" xfId="1" applyFont="1" applyFill="1" applyBorder="1" applyAlignment="1">
      <alignment wrapText="1"/>
    </xf>
    <xf numFmtId="0" fontId="7" fillId="0" borderId="1" xfId="1" applyFont="1" applyFill="1" applyBorder="1" applyAlignment="1">
      <alignment horizontal="center" wrapText="1"/>
    </xf>
    <xf numFmtId="4" fontId="7" fillId="0" borderId="1" xfId="1" applyNumberFormat="1" applyFont="1" applyFill="1" applyBorder="1" applyAlignment="1">
      <alignment vertical="center"/>
    </xf>
    <xf numFmtId="4" fontId="7" fillId="0" borderId="1" xfId="1" applyNumberFormat="1" applyFont="1" applyFill="1" applyBorder="1" applyAlignment="1">
      <alignment horizontal="right" wrapText="1"/>
    </xf>
    <xf numFmtId="49" fontId="7" fillId="0" borderId="1" xfId="0" applyNumberFormat="1" applyFont="1" applyFill="1" applyBorder="1" applyAlignment="1">
      <alignment horizontal="center" vertical="center"/>
    </xf>
    <xf numFmtId="0" fontId="10" fillId="0" borderId="1" xfId="1" applyFont="1" applyFill="1" applyBorder="1" applyAlignment="1">
      <alignment horizontal="left" vertical="center" wrapText="1"/>
    </xf>
    <xf numFmtId="4" fontId="10" fillId="0" borderId="1" xfId="1" applyNumberFormat="1" applyFont="1" applyFill="1" applyBorder="1" applyAlignment="1">
      <alignment horizontal="right"/>
    </xf>
    <xf numFmtId="0" fontId="10" fillId="0" borderId="1" xfId="8" applyFont="1" applyFill="1" applyBorder="1" applyAlignment="1">
      <alignment horizontal="left" vertical="center" wrapText="1"/>
    </xf>
    <xf numFmtId="0" fontId="7" fillId="0" borderId="1" xfId="8" applyFont="1" applyFill="1" applyBorder="1" applyAlignment="1">
      <alignment horizontal="center" vertical="center"/>
    </xf>
    <xf numFmtId="2" fontId="7" fillId="0" borderId="1" xfId="8" applyNumberFormat="1" applyFont="1" applyFill="1" applyBorder="1" applyAlignment="1">
      <alignment horizontal="center" vertical="center"/>
    </xf>
    <xf numFmtId="0" fontId="7" fillId="0" borderId="1" xfId="7" applyFont="1" applyFill="1" applyBorder="1" applyAlignment="1">
      <alignment horizontal="center" vertical="center"/>
    </xf>
    <xf numFmtId="2" fontId="7" fillId="0" borderId="1" xfId="7" applyNumberFormat="1" applyFont="1" applyFill="1" applyBorder="1" applyAlignment="1">
      <alignment horizontal="center" vertical="center"/>
    </xf>
    <xf numFmtId="4" fontId="7" fillId="0" borderId="1" xfId="1" applyNumberFormat="1" applyFont="1" applyFill="1" applyBorder="1" applyAlignment="1">
      <alignment vertical="center" wrapText="1"/>
    </xf>
    <xf numFmtId="0" fontId="7" fillId="0" borderId="5" xfId="8" applyFont="1" applyFill="1" applyBorder="1" applyAlignment="1">
      <alignment horizontal="center" vertical="center"/>
    </xf>
    <xf numFmtId="4" fontId="10" fillId="0" borderId="5" xfId="1" applyNumberFormat="1" applyFont="1" applyFill="1" applyBorder="1" applyAlignment="1">
      <alignment vertical="center"/>
    </xf>
    <xf numFmtId="0" fontId="10" fillId="0" borderId="5" xfId="8" applyFont="1" applyFill="1" applyBorder="1" applyAlignment="1">
      <alignment horizontal="left" vertical="center" wrapText="1"/>
    </xf>
    <xf numFmtId="2" fontId="7" fillId="0" borderId="5" xfId="8" applyNumberFormat="1" applyFont="1" applyFill="1" applyBorder="1" applyAlignment="1">
      <alignment horizontal="center" vertical="center"/>
    </xf>
    <xf numFmtId="49" fontId="7" fillId="0" borderId="8" xfId="1" applyNumberFormat="1" applyFont="1" applyFill="1" applyBorder="1" applyAlignment="1">
      <alignment horizontal="center" vertical="center"/>
    </xf>
    <xf numFmtId="0" fontId="7" fillId="0" borderId="5" xfId="1" applyFont="1" applyFill="1" applyBorder="1" applyAlignment="1">
      <alignment horizontal="center" wrapText="1"/>
    </xf>
    <xf numFmtId="0" fontId="7" fillId="0" borderId="5" xfId="1" applyFont="1" applyFill="1" applyBorder="1" applyAlignment="1">
      <alignment horizontal="center" vertical="center" wrapText="1"/>
    </xf>
    <xf numFmtId="4" fontId="7" fillId="0" borderId="5" xfId="1" applyNumberFormat="1" applyFont="1" applyFill="1" applyBorder="1" applyAlignment="1">
      <alignment vertical="center" wrapText="1"/>
    </xf>
    <xf numFmtId="4" fontId="7" fillId="0" borderId="5" xfId="1" applyNumberFormat="1" applyFont="1" applyFill="1" applyBorder="1" applyAlignment="1">
      <alignment horizontal="right" wrapText="1"/>
    </xf>
    <xf numFmtId="49" fontId="7" fillId="0" borderId="6" xfId="0" applyNumberFormat="1" applyFont="1" applyFill="1" applyBorder="1" applyAlignment="1">
      <alignment horizontal="center" vertical="center"/>
    </xf>
    <xf numFmtId="49" fontId="7" fillId="0" borderId="12" xfId="0" applyNumberFormat="1" applyFont="1" applyFill="1" applyBorder="1" applyAlignment="1">
      <alignment horizontal="center" vertical="center"/>
    </xf>
    <xf numFmtId="4" fontId="7" fillId="0" borderId="1" xfId="1" applyNumberFormat="1" applyFont="1" applyFill="1" applyBorder="1" applyAlignment="1">
      <alignment horizontal="right" vertical="center"/>
    </xf>
    <xf numFmtId="49" fontId="7" fillId="0" borderId="9" xfId="0" applyNumberFormat="1" applyFont="1" applyFill="1" applyBorder="1" applyAlignment="1">
      <alignment horizontal="center" vertical="center"/>
    </xf>
    <xf numFmtId="49" fontId="7" fillId="0" borderId="6" xfId="1" applyNumberFormat="1" applyFont="1" applyFill="1" applyBorder="1" applyAlignment="1">
      <alignment horizontal="center" vertical="center"/>
    </xf>
    <xf numFmtId="0" fontId="7" fillId="0" borderId="7" xfId="1" applyFont="1" applyFill="1" applyBorder="1" applyAlignment="1">
      <alignment horizontal="center" vertical="center" wrapText="1"/>
    </xf>
    <xf numFmtId="4" fontId="7" fillId="0" borderId="7" xfId="1" applyNumberFormat="1" applyFont="1" applyFill="1" applyBorder="1" applyAlignment="1">
      <alignment vertical="center" wrapText="1"/>
    </xf>
    <xf numFmtId="0" fontId="7" fillId="2" borderId="1" xfId="1" applyNumberFormat="1" applyFont="1" applyFill="1" applyBorder="1" applyAlignment="1">
      <alignment horizontal="center" vertical="center"/>
    </xf>
    <xf numFmtId="0" fontId="7" fillId="2" borderId="1" xfId="1" applyFont="1" applyFill="1" applyBorder="1" applyAlignment="1">
      <alignment horizontal="center" wrapText="1"/>
    </xf>
    <xf numFmtId="0" fontId="7" fillId="2" borderId="1" xfId="1" applyFont="1" applyFill="1" applyBorder="1" applyAlignment="1">
      <alignment horizontal="center" vertical="center" wrapText="1"/>
    </xf>
    <xf numFmtId="49" fontId="7" fillId="2" borderId="11" xfId="1" applyNumberFormat="1" applyFont="1" applyFill="1" applyBorder="1" applyAlignment="1">
      <alignment horizontal="center" vertical="center"/>
    </xf>
    <xf numFmtId="49" fontId="7" fillId="2" borderId="2" xfId="1" applyNumberFormat="1" applyFont="1" applyFill="1" applyBorder="1" applyAlignment="1">
      <alignment horizontal="center" vertical="center"/>
    </xf>
    <xf numFmtId="0" fontId="7" fillId="2" borderId="4" xfId="1" applyFont="1" applyFill="1" applyBorder="1" applyAlignment="1">
      <alignment horizontal="center" vertical="center"/>
    </xf>
    <xf numFmtId="0" fontId="7" fillId="2" borderId="13" xfId="1" applyFont="1" applyFill="1" applyBorder="1" applyAlignment="1">
      <alignment horizontal="center" wrapText="1"/>
    </xf>
    <xf numFmtId="0" fontId="7" fillId="2" borderId="10" xfId="1" applyFont="1" applyFill="1" applyBorder="1" applyAlignment="1">
      <alignment horizontal="center" wrapText="1"/>
    </xf>
    <xf numFmtId="0" fontId="7" fillId="0" borderId="7" xfId="1" applyFont="1" applyFill="1" applyBorder="1" applyAlignment="1">
      <alignment vertical="center" wrapText="1"/>
    </xf>
    <xf numFmtId="4" fontId="7" fillId="0" borderId="7" xfId="1" applyNumberFormat="1" applyFont="1" applyFill="1" applyBorder="1" applyAlignment="1">
      <alignment horizontal="right" vertical="center" wrapText="1"/>
    </xf>
    <xf numFmtId="0" fontId="8" fillId="0" borderId="0" xfId="0" applyFont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4" fontId="4" fillId="3" borderId="7" xfId="1" applyNumberFormat="1" applyFont="1" applyFill="1" applyBorder="1" applyAlignment="1">
      <alignment horizontal="right" vertical="center" wrapText="1"/>
    </xf>
    <xf numFmtId="4" fontId="4" fillId="3" borderId="11" xfId="1" applyNumberFormat="1" applyFont="1" applyFill="1" applyBorder="1" applyAlignment="1">
      <alignment horizontal="center" vertical="center" wrapText="1"/>
    </xf>
    <xf numFmtId="4" fontId="4" fillId="3" borderId="2" xfId="1" applyNumberFormat="1" applyFont="1" applyFill="1" applyBorder="1" applyAlignment="1">
      <alignment horizontal="center" vertical="center" wrapText="1"/>
    </xf>
    <xf numFmtId="4" fontId="4" fillId="3" borderId="3" xfId="1" applyNumberFormat="1" applyFont="1" applyFill="1" applyBorder="1" applyAlignment="1">
      <alignment horizontal="center" vertical="center" wrapText="1"/>
    </xf>
  </cellXfs>
  <cellStyles count="10">
    <cellStyle name="Обычный" xfId="0" builtinId="0"/>
    <cellStyle name="Обычный 2" xfId="3" xr:uid="{00000000-0005-0000-0000-000002000000}"/>
    <cellStyle name="Обычный 5" xfId="9" xr:uid="{00000000-0005-0000-0000-000003000000}"/>
    <cellStyle name="Обычный_Каменецкая Ирина (Введенского)" xfId="2" xr:uid="{00000000-0005-0000-0000-000004000000}"/>
    <cellStyle name="Обычный_смета питерская" xfId="8" xr:uid="{00000000-0005-0000-0000-000005000000}"/>
    <cellStyle name="Стиль 1" xfId="7" xr:uid="{00000000-0005-0000-0000-000006000000}"/>
    <cellStyle name="Финансовый [0] 2 2" xfId="5" xr:uid="{00000000-0005-0000-0000-000007000000}"/>
    <cellStyle name="Финансовый 2 2" xfId="4" xr:uid="{00000000-0005-0000-0000-000008000000}"/>
    <cellStyle name="Финансовый 3" xfId="6" xr:uid="{00000000-0005-0000-0000-000009000000}"/>
    <cellStyle name="Normal_Золотая смета" xfId="1" xr:uid="{00000000-0005-0000-0000-00000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71"/>
  <sheetViews>
    <sheetView tabSelected="1" zoomScale="107" zoomScaleNormal="70" workbookViewId="0">
      <pane ySplit="4" topLeftCell="A5" activePane="bottomLeft" state="frozen"/>
      <selection pane="bottomLeft" activeCell="C174" sqref="C174"/>
    </sheetView>
  </sheetViews>
  <sheetFormatPr baseColWidth="10" defaultColWidth="9.1640625" defaultRowHeight="12"/>
  <cols>
    <col min="1" max="1" width="9.1640625" style="5"/>
    <col min="2" max="2" width="59.6640625" style="3" customWidth="1"/>
    <col min="3" max="3" width="6" style="6" customWidth="1"/>
    <col min="4" max="4" width="7.5" style="4" customWidth="1"/>
    <col min="5" max="5" width="10" style="9" customWidth="1"/>
    <col min="6" max="6" width="14.5" style="7" customWidth="1"/>
    <col min="7" max="16384" width="9.1640625" style="1"/>
  </cols>
  <sheetData>
    <row r="1" spans="1:6" ht="15" customHeight="1">
      <c r="A1" s="69" t="s">
        <v>283</v>
      </c>
      <c r="B1" s="69"/>
      <c r="C1" s="69"/>
      <c r="D1" s="69"/>
      <c r="E1" s="69"/>
      <c r="F1" s="69"/>
    </row>
    <row r="2" spans="1:6" ht="16" customHeight="1">
      <c r="A2" s="69"/>
      <c r="B2" s="69"/>
      <c r="C2" s="69"/>
      <c r="D2" s="69"/>
      <c r="E2" s="69"/>
      <c r="F2" s="69"/>
    </row>
    <row r="3" spans="1:6" ht="12" customHeight="1">
      <c r="A3" s="70"/>
      <c r="B3" s="70"/>
      <c r="C3" s="70"/>
      <c r="D3" s="70"/>
      <c r="E3" s="70"/>
      <c r="F3" s="70"/>
    </row>
    <row r="4" spans="1:6" s="2" customFormat="1" ht="26">
      <c r="A4" s="16" t="s">
        <v>0</v>
      </c>
      <c r="B4" s="17" t="s">
        <v>155</v>
      </c>
      <c r="C4" s="17" t="s">
        <v>151</v>
      </c>
      <c r="D4" s="18" t="s">
        <v>154</v>
      </c>
      <c r="E4" s="19" t="s">
        <v>152</v>
      </c>
      <c r="F4" s="19" t="s">
        <v>153</v>
      </c>
    </row>
    <row r="5" spans="1:6" ht="15.75" customHeight="1">
      <c r="A5" s="59" t="s">
        <v>1</v>
      </c>
      <c r="B5" s="61" t="s">
        <v>157</v>
      </c>
      <c r="C5" s="61"/>
      <c r="D5" s="61"/>
      <c r="E5" s="61"/>
      <c r="F5" s="61"/>
    </row>
    <row r="6" spans="1:6" s="3" customFormat="1" ht="13">
      <c r="A6" s="21" t="s">
        <v>2</v>
      </c>
      <c r="B6" s="22" t="s">
        <v>81</v>
      </c>
      <c r="C6" s="16" t="s">
        <v>3</v>
      </c>
      <c r="D6" s="23">
        <v>5.5</v>
      </c>
      <c r="E6" s="24">
        <v>100</v>
      </c>
      <c r="F6" s="25">
        <f t="shared" ref="F6:F51" si="0">E6*D6</f>
        <v>550</v>
      </c>
    </row>
    <row r="7" spans="1:6" s="3" customFormat="1" ht="13">
      <c r="A7" s="21" t="s">
        <v>4</v>
      </c>
      <c r="B7" s="22" t="s">
        <v>6</v>
      </c>
      <c r="C7" s="16" t="s">
        <v>3</v>
      </c>
      <c r="D7" s="23">
        <v>10.98</v>
      </c>
      <c r="E7" s="24">
        <v>55</v>
      </c>
      <c r="F7" s="25">
        <f t="shared" si="0"/>
        <v>603.9</v>
      </c>
    </row>
    <row r="8" spans="1:6" s="3" customFormat="1" ht="13">
      <c r="A8" s="21" t="s">
        <v>5</v>
      </c>
      <c r="B8" s="22" t="s">
        <v>82</v>
      </c>
      <c r="C8" s="16" t="s">
        <v>8</v>
      </c>
      <c r="D8" s="23">
        <v>4</v>
      </c>
      <c r="E8" s="24">
        <v>150</v>
      </c>
      <c r="F8" s="25">
        <f t="shared" si="0"/>
        <v>600</v>
      </c>
    </row>
    <row r="9" spans="1:6" s="3" customFormat="1" ht="13">
      <c r="A9" s="21" t="s">
        <v>7</v>
      </c>
      <c r="B9" s="22" t="s">
        <v>190</v>
      </c>
      <c r="C9" s="16" t="s">
        <v>3</v>
      </c>
      <c r="D9" s="23">
        <v>1.6</v>
      </c>
      <c r="E9" s="24">
        <v>45</v>
      </c>
      <c r="F9" s="25">
        <f t="shared" si="0"/>
        <v>72</v>
      </c>
    </row>
    <row r="10" spans="1:6" s="11" customFormat="1" ht="13">
      <c r="A10" s="21" t="s">
        <v>9</v>
      </c>
      <c r="B10" s="22" t="s">
        <v>197</v>
      </c>
      <c r="C10" s="16" t="s">
        <v>3</v>
      </c>
      <c r="D10" s="23">
        <v>0</v>
      </c>
      <c r="E10" s="24">
        <v>30</v>
      </c>
      <c r="F10" s="25">
        <f t="shared" si="0"/>
        <v>0</v>
      </c>
    </row>
    <row r="11" spans="1:6" s="11" customFormat="1" ht="13">
      <c r="A11" s="21" t="s">
        <v>10</v>
      </c>
      <c r="B11" s="22" t="s">
        <v>191</v>
      </c>
      <c r="C11" s="16" t="s">
        <v>3</v>
      </c>
      <c r="D11" s="23">
        <v>14.62</v>
      </c>
      <c r="E11" s="24">
        <v>25</v>
      </c>
      <c r="F11" s="25">
        <f t="shared" si="0"/>
        <v>365.5</v>
      </c>
    </row>
    <row r="12" spans="1:6" s="11" customFormat="1" ht="13">
      <c r="A12" s="21" t="s">
        <v>11</v>
      </c>
      <c r="B12" s="22" t="s">
        <v>192</v>
      </c>
      <c r="C12" s="16" t="s">
        <v>3</v>
      </c>
      <c r="D12" s="23">
        <f>3.44+1.11</f>
        <v>4.55</v>
      </c>
      <c r="E12" s="24">
        <v>25</v>
      </c>
      <c r="F12" s="25">
        <f t="shared" si="0"/>
        <v>113.75</v>
      </c>
    </row>
    <row r="13" spans="1:6" s="3" customFormat="1" ht="13">
      <c r="A13" s="21" t="s">
        <v>12</v>
      </c>
      <c r="B13" s="22" t="s">
        <v>83</v>
      </c>
      <c r="C13" s="16" t="s">
        <v>3</v>
      </c>
      <c r="D13" s="23">
        <v>72.599999999999994</v>
      </c>
      <c r="E13" s="24">
        <v>25</v>
      </c>
      <c r="F13" s="25">
        <f t="shared" si="0"/>
        <v>1814.9999999999998</v>
      </c>
    </row>
    <row r="14" spans="1:6" s="3" customFormat="1" ht="13">
      <c r="A14" s="21" t="s">
        <v>13</v>
      </c>
      <c r="B14" s="22" t="s">
        <v>142</v>
      </c>
      <c r="C14" s="16" t="s">
        <v>3</v>
      </c>
      <c r="D14" s="23">
        <v>0</v>
      </c>
      <c r="E14" s="24">
        <v>40</v>
      </c>
      <c r="F14" s="25">
        <f t="shared" si="0"/>
        <v>0</v>
      </c>
    </row>
    <row r="15" spans="1:6" s="3" customFormat="1" ht="13">
      <c r="A15" s="21" t="s">
        <v>14</v>
      </c>
      <c r="B15" s="22" t="s">
        <v>211</v>
      </c>
      <c r="C15" s="16" t="s">
        <v>3</v>
      </c>
      <c r="D15" s="23">
        <v>0</v>
      </c>
      <c r="E15" s="24">
        <v>45</v>
      </c>
      <c r="F15" s="25">
        <f t="shared" si="0"/>
        <v>0</v>
      </c>
    </row>
    <row r="16" spans="1:6" s="3" customFormat="1" ht="13">
      <c r="A16" s="21" t="s">
        <v>15</v>
      </c>
      <c r="B16" s="22" t="s">
        <v>84</v>
      </c>
      <c r="C16" s="16" t="s">
        <v>3</v>
      </c>
      <c r="D16" s="23">
        <v>10.98</v>
      </c>
      <c r="E16" s="24">
        <v>50</v>
      </c>
      <c r="F16" s="25">
        <f t="shared" si="0"/>
        <v>549</v>
      </c>
    </row>
    <row r="17" spans="1:6" s="3" customFormat="1" ht="13">
      <c r="A17" s="21" t="s">
        <v>16</v>
      </c>
      <c r="B17" s="22" t="s">
        <v>212</v>
      </c>
      <c r="C17" s="16" t="s">
        <v>18</v>
      </c>
      <c r="D17" s="23">
        <v>34</v>
      </c>
      <c r="E17" s="24">
        <v>5</v>
      </c>
      <c r="F17" s="25">
        <f t="shared" si="0"/>
        <v>170</v>
      </c>
    </row>
    <row r="18" spans="1:6" s="11" customFormat="1" ht="13">
      <c r="A18" s="21" t="s">
        <v>17</v>
      </c>
      <c r="B18" s="22" t="s">
        <v>196</v>
      </c>
      <c r="C18" s="16" t="s">
        <v>18</v>
      </c>
      <c r="D18" s="23">
        <v>28</v>
      </c>
      <c r="E18" s="24">
        <v>20</v>
      </c>
      <c r="F18" s="25">
        <f t="shared" si="0"/>
        <v>560</v>
      </c>
    </row>
    <row r="19" spans="1:6" s="3" customFormat="1" ht="13">
      <c r="A19" s="21" t="s">
        <v>19</v>
      </c>
      <c r="B19" s="22" t="s">
        <v>85</v>
      </c>
      <c r="C19" s="16" t="s">
        <v>8</v>
      </c>
      <c r="D19" s="23">
        <v>3</v>
      </c>
      <c r="E19" s="24">
        <v>25</v>
      </c>
      <c r="F19" s="25">
        <f t="shared" si="0"/>
        <v>75</v>
      </c>
    </row>
    <row r="20" spans="1:6" s="3" customFormat="1" ht="13">
      <c r="A20" s="21" t="s">
        <v>20</v>
      </c>
      <c r="B20" s="22" t="s">
        <v>86</v>
      </c>
      <c r="C20" s="16" t="s">
        <v>8</v>
      </c>
      <c r="D20" s="23">
        <v>19</v>
      </c>
      <c r="E20" s="24">
        <v>25</v>
      </c>
      <c r="F20" s="25">
        <f t="shared" si="0"/>
        <v>475</v>
      </c>
    </row>
    <row r="21" spans="1:6" s="3" customFormat="1" ht="13">
      <c r="A21" s="21" t="s">
        <v>21</v>
      </c>
      <c r="B21" s="22" t="s">
        <v>87</v>
      </c>
      <c r="C21" s="16" t="s">
        <v>8</v>
      </c>
      <c r="D21" s="23">
        <v>2</v>
      </c>
      <c r="E21" s="24">
        <v>25</v>
      </c>
      <c r="F21" s="25">
        <f t="shared" si="0"/>
        <v>50</v>
      </c>
    </row>
    <row r="22" spans="1:6" s="10" customFormat="1" ht="13">
      <c r="A22" s="21" t="s">
        <v>22</v>
      </c>
      <c r="B22" s="22" t="s">
        <v>90</v>
      </c>
      <c r="C22" s="16" t="s">
        <v>8</v>
      </c>
      <c r="D22" s="23">
        <v>5</v>
      </c>
      <c r="E22" s="25">
        <v>80</v>
      </c>
      <c r="F22" s="25">
        <f t="shared" si="0"/>
        <v>400</v>
      </c>
    </row>
    <row r="23" spans="1:6" s="3" customFormat="1" ht="13">
      <c r="A23" s="21" t="s">
        <v>23</v>
      </c>
      <c r="B23" s="22" t="s">
        <v>88</v>
      </c>
      <c r="C23" s="16" t="s">
        <v>18</v>
      </c>
      <c r="D23" s="23">
        <v>3.5</v>
      </c>
      <c r="E23" s="24">
        <v>15</v>
      </c>
      <c r="F23" s="25">
        <f t="shared" si="0"/>
        <v>52.5</v>
      </c>
    </row>
    <row r="24" spans="1:6" s="3" customFormat="1" ht="13">
      <c r="A24" s="21" t="s">
        <v>24</v>
      </c>
      <c r="B24" s="22" t="s">
        <v>89</v>
      </c>
      <c r="C24" s="16" t="s">
        <v>18</v>
      </c>
      <c r="D24" s="23">
        <v>6</v>
      </c>
      <c r="E24" s="24">
        <v>15</v>
      </c>
      <c r="F24" s="25">
        <f t="shared" si="0"/>
        <v>90</v>
      </c>
    </row>
    <row r="25" spans="1:6" s="11" customFormat="1" ht="13">
      <c r="A25" s="21" t="s">
        <v>25</v>
      </c>
      <c r="B25" s="22" t="s">
        <v>183</v>
      </c>
      <c r="C25" s="16" t="s">
        <v>18</v>
      </c>
      <c r="D25" s="23">
        <v>79</v>
      </c>
      <c r="E25" s="24">
        <v>15</v>
      </c>
      <c r="F25" s="25">
        <f t="shared" si="0"/>
        <v>1185</v>
      </c>
    </row>
    <row r="26" spans="1:6" s="11" customFormat="1" ht="13">
      <c r="A26" s="21" t="s">
        <v>26</v>
      </c>
      <c r="B26" s="22" t="s">
        <v>194</v>
      </c>
      <c r="C26" s="16" t="s">
        <v>18</v>
      </c>
      <c r="D26" s="23">
        <v>4</v>
      </c>
      <c r="E26" s="24">
        <v>15</v>
      </c>
      <c r="F26" s="25">
        <f t="shared" si="0"/>
        <v>60</v>
      </c>
    </row>
    <row r="27" spans="1:6" s="11" customFormat="1" ht="26">
      <c r="A27" s="21" t="s">
        <v>27</v>
      </c>
      <c r="B27" s="22" t="s">
        <v>187</v>
      </c>
      <c r="C27" s="16" t="s">
        <v>18</v>
      </c>
      <c r="D27" s="23">
        <v>100</v>
      </c>
      <c r="E27" s="24">
        <v>5</v>
      </c>
      <c r="F27" s="25">
        <f t="shared" si="0"/>
        <v>500</v>
      </c>
    </row>
    <row r="28" spans="1:6" s="3" customFormat="1" ht="13">
      <c r="A28" s="21" t="s">
        <v>28</v>
      </c>
      <c r="B28" s="22" t="s">
        <v>186</v>
      </c>
      <c r="C28" s="16" t="s">
        <v>8</v>
      </c>
      <c r="D28" s="23">
        <v>1</v>
      </c>
      <c r="E28" s="24">
        <v>100</v>
      </c>
      <c r="F28" s="25">
        <f t="shared" si="0"/>
        <v>100</v>
      </c>
    </row>
    <row r="29" spans="1:6" s="3" customFormat="1" ht="13">
      <c r="A29" s="21" t="s">
        <v>29</v>
      </c>
      <c r="B29" s="22" t="s">
        <v>91</v>
      </c>
      <c r="C29" s="16" t="s">
        <v>8</v>
      </c>
      <c r="D29" s="23">
        <v>10</v>
      </c>
      <c r="E29" s="24">
        <v>15</v>
      </c>
      <c r="F29" s="25">
        <f t="shared" si="0"/>
        <v>150</v>
      </c>
    </row>
    <row r="30" spans="1:6" s="3" customFormat="1" ht="13">
      <c r="A30" s="21" t="s">
        <v>30</v>
      </c>
      <c r="B30" s="22" t="s">
        <v>92</v>
      </c>
      <c r="C30" s="16" t="s">
        <v>8</v>
      </c>
      <c r="D30" s="23">
        <v>15</v>
      </c>
      <c r="E30" s="24">
        <v>20</v>
      </c>
      <c r="F30" s="25">
        <f t="shared" si="0"/>
        <v>300</v>
      </c>
    </row>
    <row r="31" spans="1:6" s="3" customFormat="1" ht="26">
      <c r="A31" s="21" t="s">
        <v>31</v>
      </c>
      <c r="B31" s="22" t="s">
        <v>115</v>
      </c>
      <c r="C31" s="16" t="s">
        <v>18</v>
      </c>
      <c r="D31" s="23">
        <v>3</v>
      </c>
      <c r="E31" s="24">
        <v>50</v>
      </c>
      <c r="F31" s="25">
        <f t="shared" si="0"/>
        <v>150</v>
      </c>
    </row>
    <row r="32" spans="1:6" s="3" customFormat="1" ht="26">
      <c r="A32" s="21" t="s">
        <v>32</v>
      </c>
      <c r="B32" s="22" t="s">
        <v>93</v>
      </c>
      <c r="C32" s="16" t="s">
        <v>8</v>
      </c>
      <c r="D32" s="23">
        <v>0</v>
      </c>
      <c r="E32" s="24">
        <v>65</v>
      </c>
      <c r="F32" s="25">
        <f t="shared" si="0"/>
        <v>0</v>
      </c>
    </row>
    <row r="33" spans="1:6" s="3" customFormat="1" ht="13">
      <c r="A33" s="21" t="s">
        <v>184</v>
      </c>
      <c r="B33" s="22" t="s">
        <v>198</v>
      </c>
      <c r="C33" s="16" t="s">
        <v>8</v>
      </c>
      <c r="D33" s="23">
        <v>0</v>
      </c>
      <c r="E33" s="24"/>
      <c r="F33" s="25">
        <f t="shared" si="0"/>
        <v>0</v>
      </c>
    </row>
    <row r="34" spans="1:6" s="3" customFormat="1" ht="13">
      <c r="A34" s="21" t="s">
        <v>185</v>
      </c>
      <c r="B34" s="26" t="s">
        <v>94</v>
      </c>
      <c r="C34" s="16" t="s">
        <v>8</v>
      </c>
      <c r="D34" s="23">
        <v>24</v>
      </c>
      <c r="E34" s="24">
        <v>25</v>
      </c>
      <c r="F34" s="25">
        <f t="shared" si="0"/>
        <v>600</v>
      </c>
    </row>
    <row r="35" spans="1:6" s="3" customFormat="1" ht="13">
      <c r="A35" s="21" t="s">
        <v>188</v>
      </c>
      <c r="B35" s="26" t="s">
        <v>95</v>
      </c>
      <c r="C35" s="16" t="s">
        <v>8</v>
      </c>
      <c r="D35" s="23">
        <v>3</v>
      </c>
      <c r="E35" s="24">
        <v>25</v>
      </c>
      <c r="F35" s="25">
        <f t="shared" si="0"/>
        <v>75</v>
      </c>
    </row>
    <row r="36" spans="1:6" s="3" customFormat="1" ht="13">
      <c r="A36" s="21" t="s">
        <v>189</v>
      </c>
      <c r="B36" s="26" t="s">
        <v>96</v>
      </c>
      <c r="C36" s="16" t="s">
        <v>8</v>
      </c>
      <c r="D36" s="23">
        <v>3</v>
      </c>
      <c r="E36" s="24">
        <v>30</v>
      </c>
      <c r="F36" s="25">
        <f t="shared" si="0"/>
        <v>90</v>
      </c>
    </row>
    <row r="37" spans="1:6" s="3" customFormat="1" ht="13">
      <c r="A37" s="21" t="s">
        <v>193</v>
      </c>
      <c r="B37" s="26" t="s">
        <v>97</v>
      </c>
      <c r="C37" s="16" t="s">
        <v>8</v>
      </c>
      <c r="D37" s="23">
        <v>11</v>
      </c>
      <c r="E37" s="24">
        <v>30</v>
      </c>
      <c r="F37" s="25">
        <f t="shared" si="0"/>
        <v>330</v>
      </c>
    </row>
    <row r="38" spans="1:6" s="3" customFormat="1" ht="13">
      <c r="A38" s="21" t="s">
        <v>195</v>
      </c>
      <c r="B38" s="27" t="s">
        <v>98</v>
      </c>
      <c r="C38" s="28" t="s">
        <v>8</v>
      </c>
      <c r="D38" s="23">
        <v>1</v>
      </c>
      <c r="E38" s="24">
        <v>90</v>
      </c>
      <c r="F38" s="25">
        <f t="shared" si="0"/>
        <v>90</v>
      </c>
    </row>
    <row r="39" spans="1:6" s="12" customFormat="1" ht="13">
      <c r="A39" s="21" t="s">
        <v>285</v>
      </c>
      <c r="B39" s="29" t="s">
        <v>244</v>
      </c>
      <c r="C39" s="16" t="s">
        <v>3</v>
      </c>
      <c r="D39" s="23">
        <v>10.8</v>
      </c>
      <c r="E39" s="24">
        <v>20</v>
      </c>
      <c r="F39" s="25">
        <f t="shared" si="0"/>
        <v>216</v>
      </c>
    </row>
    <row r="40" spans="1:6" s="12" customFormat="1" ht="13">
      <c r="A40" s="21" t="s">
        <v>286</v>
      </c>
      <c r="B40" s="22" t="s">
        <v>245</v>
      </c>
      <c r="C40" s="16" t="s">
        <v>3</v>
      </c>
      <c r="D40" s="23">
        <v>5.5</v>
      </c>
      <c r="E40" s="24">
        <v>20</v>
      </c>
      <c r="F40" s="25">
        <f t="shared" si="0"/>
        <v>110</v>
      </c>
    </row>
    <row r="41" spans="1:6" s="12" customFormat="1" ht="13">
      <c r="A41" s="21" t="s">
        <v>287</v>
      </c>
      <c r="B41" s="22" t="s">
        <v>246</v>
      </c>
      <c r="C41" s="16" t="s">
        <v>8</v>
      </c>
      <c r="D41" s="23">
        <v>4</v>
      </c>
      <c r="E41" s="24">
        <v>150</v>
      </c>
      <c r="F41" s="25">
        <f t="shared" si="0"/>
        <v>600</v>
      </c>
    </row>
    <row r="42" spans="1:6" s="12" customFormat="1" ht="13">
      <c r="A42" s="21" t="s">
        <v>288</v>
      </c>
      <c r="B42" s="22" t="s">
        <v>247</v>
      </c>
      <c r="C42" s="16" t="s">
        <v>3</v>
      </c>
      <c r="D42" s="23">
        <v>16.37</v>
      </c>
      <c r="E42" s="24">
        <v>20</v>
      </c>
      <c r="F42" s="25">
        <f t="shared" si="0"/>
        <v>327.40000000000003</v>
      </c>
    </row>
    <row r="43" spans="1:6" s="12" customFormat="1" ht="13">
      <c r="A43" s="21" t="s">
        <v>289</v>
      </c>
      <c r="B43" s="22" t="s">
        <v>248</v>
      </c>
      <c r="C43" s="16" t="s">
        <v>35</v>
      </c>
      <c r="D43" s="23">
        <v>23.5</v>
      </c>
      <c r="E43" s="24">
        <v>20</v>
      </c>
      <c r="F43" s="25">
        <f t="shared" si="0"/>
        <v>470</v>
      </c>
    </row>
    <row r="44" spans="1:6" s="12" customFormat="1" ht="13">
      <c r="A44" s="21" t="s">
        <v>290</v>
      </c>
      <c r="B44" s="22" t="s">
        <v>249</v>
      </c>
      <c r="C44" s="16" t="s">
        <v>8</v>
      </c>
      <c r="D44" s="23">
        <v>3</v>
      </c>
      <c r="E44" s="24">
        <v>20</v>
      </c>
      <c r="F44" s="25">
        <f t="shared" si="0"/>
        <v>60</v>
      </c>
    </row>
    <row r="45" spans="1:6" s="12" customFormat="1" ht="13">
      <c r="A45" s="21" t="s">
        <v>291</v>
      </c>
      <c r="B45" s="30" t="s">
        <v>250</v>
      </c>
      <c r="C45" s="28" t="s">
        <v>3</v>
      </c>
      <c r="D45" s="23">
        <v>22.17</v>
      </c>
      <c r="E45" s="24">
        <v>100</v>
      </c>
      <c r="F45" s="25">
        <f t="shared" si="0"/>
        <v>2217</v>
      </c>
    </row>
    <row r="46" spans="1:6" s="12" customFormat="1" ht="13">
      <c r="A46" s="21" t="s">
        <v>292</v>
      </c>
      <c r="B46" s="30" t="s">
        <v>251</v>
      </c>
      <c r="C46" s="28" t="s">
        <v>3</v>
      </c>
      <c r="D46" s="23">
        <v>40.99</v>
      </c>
      <c r="E46" s="24">
        <v>20</v>
      </c>
      <c r="F46" s="25">
        <f t="shared" si="0"/>
        <v>819.80000000000007</v>
      </c>
    </row>
    <row r="47" spans="1:6" s="12" customFormat="1" ht="13">
      <c r="A47" s="21" t="s">
        <v>293</v>
      </c>
      <c r="B47" s="30" t="s">
        <v>252</v>
      </c>
      <c r="C47" s="28" t="s">
        <v>3</v>
      </c>
      <c r="D47" s="23">
        <v>16.37</v>
      </c>
      <c r="E47" s="24">
        <v>20</v>
      </c>
      <c r="F47" s="25">
        <f t="shared" si="0"/>
        <v>327.40000000000003</v>
      </c>
    </row>
    <row r="48" spans="1:6" s="12" customFormat="1" ht="13">
      <c r="A48" s="21" t="s">
        <v>294</v>
      </c>
      <c r="B48" s="30" t="s">
        <v>253</v>
      </c>
      <c r="C48" s="28" t="s">
        <v>3</v>
      </c>
      <c r="D48" s="23">
        <v>16.37</v>
      </c>
      <c r="E48" s="24">
        <v>15</v>
      </c>
      <c r="F48" s="25">
        <f t="shared" si="0"/>
        <v>245.55</v>
      </c>
    </row>
    <row r="49" spans="1:6" s="12" customFormat="1" ht="13">
      <c r="A49" s="21" t="s">
        <v>295</v>
      </c>
      <c r="B49" s="30" t="s">
        <v>254</v>
      </c>
      <c r="C49" s="28" t="s">
        <v>3</v>
      </c>
      <c r="D49" s="23">
        <v>40.99</v>
      </c>
      <c r="E49" s="24">
        <v>20</v>
      </c>
      <c r="F49" s="25">
        <f t="shared" si="0"/>
        <v>819.80000000000007</v>
      </c>
    </row>
    <row r="50" spans="1:6" s="12" customFormat="1" ht="13">
      <c r="A50" s="21" t="s">
        <v>296</v>
      </c>
      <c r="B50" s="30" t="s">
        <v>255</v>
      </c>
      <c r="C50" s="28" t="s">
        <v>79</v>
      </c>
      <c r="D50" s="23">
        <v>10.4</v>
      </c>
      <c r="E50" s="24">
        <v>20</v>
      </c>
      <c r="F50" s="25">
        <f t="shared" si="0"/>
        <v>208</v>
      </c>
    </row>
    <row r="51" spans="1:6" s="12" customFormat="1" ht="13">
      <c r="A51" s="21" t="s">
        <v>297</v>
      </c>
      <c r="B51" s="30" t="s">
        <v>256</v>
      </c>
      <c r="C51" s="28" t="s">
        <v>8</v>
      </c>
      <c r="D51" s="23">
        <v>15</v>
      </c>
      <c r="E51" s="24">
        <v>20</v>
      </c>
      <c r="F51" s="25">
        <f t="shared" si="0"/>
        <v>300</v>
      </c>
    </row>
    <row r="52" spans="1:6" s="8" customFormat="1" ht="13">
      <c r="A52" s="21"/>
      <c r="B52" s="14" t="s">
        <v>156</v>
      </c>
      <c r="C52" s="31"/>
      <c r="D52" s="16"/>
      <c r="E52" s="32"/>
      <c r="F52" s="33">
        <f>SUM(F6:F51)</f>
        <v>16892.599999999999</v>
      </c>
    </row>
    <row r="53" spans="1:6">
      <c r="A53" s="59" t="s">
        <v>72</v>
      </c>
      <c r="B53" s="61" t="s">
        <v>158</v>
      </c>
      <c r="C53" s="61"/>
      <c r="D53" s="61"/>
      <c r="E53" s="61"/>
      <c r="F53" s="61"/>
    </row>
    <row r="54" spans="1:6" s="3" customFormat="1" ht="12" customHeight="1">
      <c r="A54" s="34" t="s">
        <v>34</v>
      </c>
      <c r="B54" s="35" t="s">
        <v>143</v>
      </c>
      <c r="C54" s="16" t="s">
        <v>3</v>
      </c>
      <c r="D54" s="23">
        <v>14.3</v>
      </c>
      <c r="E54" s="24">
        <v>140</v>
      </c>
      <c r="F54" s="25">
        <f>E54*D54</f>
        <v>2002</v>
      </c>
    </row>
    <row r="55" spans="1:6" s="12" customFormat="1" ht="12" customHeight="1">
      <c r="A55" s="34" t="s">
        <v>36</v>
      </c>
      <c r="B55" s="35" t="s">
        <v>144</v>
      </c>
      <c r="C55" s="16" t="s">
        <v>3</v>
      </c>
      <c r="D55" s="23">
        <v>54.2</v>
      </c>
      <c r="E55" s="24">
        <v>80</v>
      </c>
      <c r="F55" s="25">
        <f>E55*D55</f>
        <v>4336</v>
      </c>
    </row>
    <row r="56" spans="1:6" s="3" customFormat="1" ht="12" customHeight="1">
      <c r="A56" s="34" t="s">
        <v>37</v>
      </c>
      <c r="B56" s="35" t="s">
        <v>99</v>
      </c>
      <c r="C56" s="16" t="s">
        <v>3</v>
      </c>
      <c r="D56" s="23">
        <v>160</v>
      </c>
      <c r="E56" s="24">
        <v>10</v>
      </c>
      <c r="F56" s="25">
        <f>E56*D56</f>
        <v>1600</v>
      </c>
    </row>
    <row r="57" spans="1:6" s="3" customFormat="1" ht="13">
      <c r="A57" s="34" t="s">
        <v>38</v>
      </c>
      <c r="B57" s="35" t="s">
        <v>100</v>
      </c>
      <c r="C57" s="16" t="s">
        <v>3</v>
      </c>
      <c r="D57" s="23">
        <v>160</v>
      </c>
      <c r="E57" s="24">
        <v>45</v>
      </c>
      <c r="F57" s="25">
        <f>E57*D57</f>
        <v>7200</v>
      </c>
    </row>
    <row r="58" spans="1:6" s="3" customFormat="1" ht="12" customHeight="1">
      <c r="A58" s="34" t="s">
        <v>39</v>
      </c>
      <c r="B58" s="35" t="s">
        <v>101</v>
      </c>
      <c r="C58" s="31" t="s">
        <v>3</v>
      </c>
      <c r="D58" s="23">
        <v>160</v>
      </c>
      <c r="E58" s="24">
        <v>10</v>
      </c>
      <c r="F58" s="36">
        <f>D58*E58</f>
        <v>1600</v>
      </c>
    </row>
    <row r="59" spans="1:6" s="3" customFormat="1" ht="13">
      <c r="A59" s="34" t="s">
        <v>40</v>
      </c>
      <c r="B59" s="35" t="s">
        <v>117</v>
      </c>
      <c r="C59" s="31" t="s">
        <v>3</v>
      </c>
      <c r="D59" s="23">
        <v>160</v>
      </c>
      <c r="E59" s="24">
        <v>40</v>
      </c>
      <c r="F59" s="25">
        <f>D59*E59</f>
        <v>6400</v>
      </c>
    </row>
    <row r="60" spans="1:6" s="12" customFormat="1" ht="12" customHeight="1">
      <c r="A60" s="34" t="s">
        <v>41</v>
      </c>
      <c r="B60" s="35" t="s">
        <v>118</v>
      </c>
      <c r="C60" s="31" t="s">
        <v>3</v>
      </c>
      <c r="D60" s="23">
        <v>109.7</v>
      </c>
      <c r="E60" s="24">
        <v>75</v>
      </c>
      <c r="F60" s="25">
        <f>D60*E60</f>
        <v>8227.5</v>
      </c>
    </row>
    <row r="61" spans="1:6" s="12" customFormat="1" ht="13">
      <c r="A61" s="34" t="s">
        <v>298</v>
      </c>
      <c r="B61" s="35" t="s">
        <v>257</v>
      </c>
      <c r="C61" s="16" t="s">
        <v>8</v>
      </c>
      <c r="D61" s="23">
        <v>1</v>
      </c>
      <c r="E61" s="24">
        <v>100</v>
      </c>
      <c r="F61" s="25">
        <f>E61*D61</f>
        <v>100</v>
      </c>
    </row>
    <row r="62" spans="1:6" s="8" customFormat="1" ht="13">
      <c r="A62" s="21"/>
      <c r="B62" s="14" t="s">
        <v>156</v>
      </c>
      <c r="C62" s="31"/>
      <c r="D62" s="16"/>
      <c r="E62" s="32"/>
      <c r="F62" s="33">
        <f>SUM(F54:F61)</f>
        <v>31465.5</v>
      </c>
    </row>
    <row r="63" spans="1:6">
      <c r="A63" s="59" t="s">
        <v>73</v>
      </c>
      <c r="B63" s="60" t="s">
        <v>159</v>
      </c>
      <c r="C63" s="60"/>
      <c r="D63" s="60"/>
      <c r="E63" s="60"/>
      <c r="F63" s="60"/>
    </row>
    <row r="64" spans="1:6" s="12" customFormat="1" ht="12" customHeight="1">
      <c r="A64" s="34" t="s">
        <v>42</v>
      </c>
      <c r="B64" s="35" t="s">
        <v>116</v>
      </c>
      <c r="C64" s="31" t="s">
        <v>3</v>
      </c>
      <c r="D64" s="23">
        <v>110</v>
      </c>
      <c r="E64" s="24">
        <v>45</v>
      </c>
      <c r="F64" s="36">
        <f>E64*D64</f>
        <v>4950</v>
      </c>
    </row>
    <row r="65" spans="1:6" s="3" customFormat="1" ht="13">
      <c r="A65" s="34" t="s">
        <v>43</v>
      </c>
      <c r="B65" s="35" t="s">
        <v>119</v>
      </c>
      <c r="C65" s="31" t="s">
        <v>3</v>
      </c>
      <c r="D65" s="23">
        <v>0</v>
      </c>
      <c r="E65" s="24">
        <v>10</v>
      </c>
      <c r="F65" s="36">
        <f>D65*E65</f>
        <v>0</v>
      </c>
    </row>
    <row r="66" spans="1:6" s="11" customFormat="1" ht="13">
      <c r="A66" s="34" t="s">
        <v>199</v>
      </c>
      <c r="B66" s="35" t="s">
        <v>200</v>
      </c>
      <c r="C66" s="31" t="s">
        <v>3</v>
      </c>
      <c r="D66" s="23">
        <v>1.1000000000000001</v>
      </c>
      <c r="E66" s="24">
        <v>10</v>
      </c>
      <c r="F66" s="36">
        <f>E66*D66</f>
        <v>11</v>
      </c>
    </row>
    <row r="67" spans="1:6" s="11" customFormat="1" ht="13">
      <c r="A67" s="34" t="s">
        <v>201</v>
      </c>
      <c r="B67" s="35" t="s">
        <v>202</v>
      </c>
      <c r="C67" s="31" t="s">
        <v>3</v>
      </c>
      <c r="D67" s="23">
        <v>1.1000000000000001</v>
      </c>
      <c r="E67" s="24">
        <v>45</v>
      </c>
      <c r="F67" s="36">
        <f>E67*D67</f>
        <v>49.500000000000007</v>
      </c>
    </row>
    <row r="68" spans="1:6" s="11" customFormat="1" ht="13">
      <c r="A68" s="34" t="s">
        <v>203</v>
      </c>
      <c r="B68" s="35" t="s">
        <v>204</v>
      </c>
      <c r="C68" s="31" t="s">
        <v>3</v>
      </c>
      <c r="D68" s="23">
        <v>1.1000000000000001</v>
      </c>
      <c r="E68" s="24">
        <v>10</v>
      </c>
      <c r="F68" s="36">
        <f>D68*E68</f>
        <v>11</v>
      </c>
    </row>
    <row r="69" spans="1:6" s="11" customFormat="1" ht="13">
      <c r="A69" s="34" t="s">
        <v>205</v>
      </c>
      <c r="B69" s="35" t="s">
        <v>206</v>
      </c>
      <c r="C69" s="31" t="s">
        <v>3</v>
      </c>
      <c r="D69" s="23">
        <v>1.1000000000000001</v>
      </c>
      <c r="E69" s="24">
        <v>45</v>
      </c>
      <c r="F69" s="36">
        <f>D69*E69</f>
        <v>49.500000000000007</v>
      </c>
    </row>
    <row r="70" spans="1:6" s="11" customFormat="1" ht="13">
      <c r="A70" s="34" t="s">
        <v>207</v>
      </c>
      <c r="B70" s="35" t="s">
        <v>208</v>
      </c>
      <c r="C70" s="31" t="s">
        <v>18</v>
      </c>
      <c r="D70" s="23">
        <v>0</v>
      </c>
      <c r="E70" s="24">
        <v>15</v>
      </c>
      <c r="F70" s="36">
        <f>D70*E70</f>
        <v>0</v>
      </c>
    </row>
    <row r="71" spans="1:6" s="8" customFormat="1" ht="13">
      <c r="A71" s="21"/>
      <c r="B71" s="14" t="s">
        <v>156</v>
      </c>
      <c r="C71" s="31"/>
      <c r="D71" s="16"/>
      <c r="E71" s="32"/>
      <c r="F71" s="33">
        <f>SUM(F64:F70)</f>
        <v>5071</v>
      </c>
    </row>
    <row r="72" spans="1:6">
      <c r="A72" s="59" t="s">
        <v>74</v>
      </c>
      <c r="B72" s="60" t="s">
        <v>160</v>
      </c>
      <c r="C72" s="60"/>
      <c r="D72" s="60"/>
      <c r="E72" s="60"/>
      <c r="F72" s="60"/>
    </row>
    <row r="73" spans="1:6" s="3" customFormat="1" ht="12" customHeight="1">
      <c r="A73" s="34" t="s">
        <v>44</v>
      </c>
      <c r="B73" s="37" t="s">
        <v>120</v>
      </c>
      <c r="C73" s="38" t="s">
        <v>3</v>
      </c>
      <c r="D73" s="39">
        <v>93.2</v>
      </c>
      <c r="E73" s="25">
        <v>160</v>
      </c>
      <c r="F73" s="25">
        <f>E73*D73</f>
        <v>14912</v>
      </c>
    </row>
    <row r="74" spans="1:6" s="3" customFormat="1" ht="12" customHeight="1">
      <c r="A74" s="34" t="s">
        <v>45</v>
      </c>
      <c r="B74" s="37" t="s">
        <v>121</v>
      </c>
      <c r="C74" s="38" t="s">
        <v>18</v>
      </c>
      <c r="D74" s="39">
        <v>57</v>
      </c>
      <c r="E74" s="25">
        <v>20</v>
      </c>
      <c r="F74" s="25">
        <f>E74*D74</f>
        <v>1140</v>
      </c>
    </row>
    <row r="75" spans="1:6" s="12" customFormat="1" ht="12" customHeight="1">
      <c r="A75" s="34" t="s">
        <v>299</v>
      </c>
      <c r="B75" s="37" t="s">
        <v>114</v>
      </c>
      <c r="C75" s="38" t="s">
        <v>33</v>
      </c>
      <c r="D75" s="39">
        <v>0</v>
      </c>
      <c r="E75" s="25">
        <v>360</v>
      </c>
      <c r="F75" s="25">
        <f>E75*D75</f>
        <v>0</v>
      </c>
    </row>
    <row r="76" spans="1:6" s="12" customFormat="1" ht="13">
      <c r="A76" s="34" t="s">
        <v>300</v>
      </c>
      <c r="B76" s="37" t="s">
        <v>210</v>
      </c>
      <c r="C76" s="38" t="s">
        <v>33</v>
      </c>
      <c r="D76" s="39">
        <v>5.5</v>
      </c>
      <c r="E76" s="25">
        <v>475</v>
      </c>
      <c r="F76" s="25">
        <f t="shared" ref="F76" si="1">D76*E76</f>
        <v>2612.5</v>
      </c>
    </row>
    <row r="77" spans="1:6" s="8" customFormat="1" ht="13">
      <c r="A77" s="21"/>
      <c r="B77" s="14" t="s">
        <v>156</v>
      </c>
      <c r="C77" s="31"/>
      <c r="D77" s="16"/>
      <c r="E77" s="32"/>
      <c r="F77" s="33">
        <f>SUM(F73:F76)</f>
        <v>18664.5</v>
      </c>
    </row>
    <row r="78" spans="1:6">
      <c r="A78" s="59" t="s">
        <v>75</v>
      </c>
      <c r="B78" s="60" t="s">
        <v>161</v>
      </c>
      <c r="C78" s="60"/>
      <c r="D78" s="60"/>
      <c r="E78" s="60"/>
      <c r="F78" s="60"/>
    </row>
    <row r="79" spans="1:6" s="3" customFormat="1" ht="12" customHeight="1">
      <c r="A79" s="34" t="s">
        <v>46</v>
      </c>
      <c r="B79" s="26" t="s">
        <v>102</v>
      </c>
      <c r="C79" s="40" t="s">
        <v>8</v>
      </c>
      <c r="D79" s="41">
        <v>2</v>
      </c>
      <c r="E79" s="24">
        <v>80</v>
      </c>
      <c r="F79" s="36">
        <f>D79*E79</f>
        <v>160</v>
      </c>
    </row>
    <row r="80" spans="1:6" s="3" customFormat="1" ht="12" customHeight="1">
      <c r="A80" s="34" t="s">
        <v>47</v>
      </c>
      <c r="B80" s="26" t="s">
        <v>128</v>
      </c>
      <c r="C80" s="40" t="s">
        <v>8</v>
      </c>
      <c r="D80" s="41">
        <v>3</v>
      </c>
      <c r="E80" s="24">
        <v>440</v>
      </c>
      <c r="F80" s="36">
        <f>D80*E80</f>
        <v>1320</v>
      </c>
    </row>
    <row r="81" spans="1:6" s="3" customFormat="1" ht="12" customHeight="1">
      <c r="A81" s="34" t="s">
        <v>48</v>
      </c>
      <c r="B81" s="26" t="s">
        <v>129</v>
      </c>
      <c r="C81" s="40" t="s">
        <v>8</v>
      </c>
      <c r="D81" s="41">
        <v>1</v>
      </c>
      <c r="E81" s="24">
        <v>580</v>
      </c>
      <c r="F81" s="36">
        <f>D81*E81</f>
        <v>580</v>
      </c>
    </row>
    <row r="82" spans="1:6" s="3" customFormat="1" ht="13">
      <c r="A82" s="34" t="s">
        <v>49</v>
      </c>
      <c r="B82" s="26" t="s">
        <v>103</v>
      </c>
      <c r="C82" s="40" t="s">
        <v>8</v>
      </c>
      <c r="D82" s="41">
        <v>0</v>
      </c>
      <c r="E82" s="24">
        <v>80</v>
      </c>
      <c r="F82" s="36">
        <f>E82*D82</f>
        <v>0</v>
      </c>
    </row>
    <row r="83" spans="1:6" s="3" customFormat="1" ht="13">
      <c r="A83" s="34" t="s">
        <v>169</v>
      </c>
      <c r="B83" s="35" t="s">
        <v>130</v>
      </c>
      <c r="C83" s="16" t="s">
        <v>8</v>
      </c>
      <c r="D83" s="23">
        <v>4</v>
      </c>
      <c r="E83" s="24">
        <v>30</v>
      </c>
      <c r="F83" s="25">
        <f>E83*D83</f>
        <v>120</v>
      </c>
    </row>
    <row r="84" spans="1:6" s="8" customFormat="1" ht="13">
      <c r="A84" s="21"/>
      <c r="B84" s="14" t="s">
        <v>156</v>
      </c>
      <c r="C84" s="31"/>
      <c r="D84" s="16"/>
      <c r="E84" s="32"/>
      <c r="F84" s="33">
        <f>SUM(F79:F83)</f>
        <v>2180</v>
      </c>
    </row>
    <row r="85" spans="1:6">
      <c r="A85" s="59" t="s">
        <v>76</v>
      </c>
      <c r="B85" s="60" t="s">
        <v>162</v>
      </c>
      <c r="C85" s="60"/>
      <c r="D85" s="60"/>
      <c r="E85" s="60"/>
      <c r="F85" s="60"/>
    </row>
    <row r="86" spans="1:6" s="3" customFormat="1" ht="12" customHeight="1">
      <c r="A86" s="34" t="s">
        <v>50</v>
      </c>
      <c r="B86" s="26" t="s">
        <v>104</v>
      </c>
      <c r="C86" s="40" t="s">
        <v>18</v>
      </c>
      <c r="D86" s="41">
        <v>6.5</v>
      </c>
      <c r="E86" s="24">
        <v>30</v>
      </c>
      <c r="F86" s="24">
        <f>E86*D86</f>
        <v>195</v>
      </c>
    </row>
    <row r="87" spans="1:6" s="3" customFormat="1" ht="13">
      <c r="A87" s="34" t="s">
        <v>170</v>
      </c>
      <c r="B87" s="26" t="s">
        <v>105</v>
      </c>
      <c r="C87" s="40" t="s">
        <v>8</v>
      </c>
      <c r="D87" s="41">
        <v>1</v>
      </c>
      <c r="E87" s="24">
        <v>150</v>
      </c>
      <c r="F87" s="24">
        <f>E87*D87</f>
        <v>150</v>
      </c>
    </row>
    <row r="88" spans="1:6" s="3" customFormat="1" ht="12" customHeight="1">
      <c r="A88" s="34" t="s">
        <v>51</v>
      </c>
      <c r="B88" s="26" t="s">
        <v>122</v>
      </c>
      <c r="C88" s="40" t="s">
        <v>8</v>
      </c>
      <c r="D88" s="41">
        <v>1</v>
      </c>
      <c r="E88" s="24">
        <v>350</v>
      </c>
      <c r="F88" s="24">
        <f>E88*D88</f>
        <v>350</v>
      </c>
    </row>
    <row r="89" spans="1:6" s="3" customFormat="1" ht="13">
      <c r="A89" s="34" t="s">
        <v>171</v>
      </c>
      <c r="B89" s="26" t="s">
        <v>123</v>
      </c>
      <c r="C89" s="40" t="s">
        <v>8</v>
      </c>
      <c r="D89" s="41">
        <v>1</v>
      </c>
      <c r="E89" s="24">
        <v>250</v>
      </c>
      <c r="F89" s="24">
        <f>E89*D89</f>
        <v>250</v>
      </c>
    </row>
    <row r="90" spans="1:6" s="3" customFormat="1" ht="13">
      <c r="A90" s="34" t="s">
        <v>172</v>
      </c>
      <c r="B90" s="26" t="s">
        <v>106</v>
      </c>
      <c r="C90" s="40" t="s">
        <v>8</v>
      </c>
      <c r="D90" s="41">
        <v>1</v>
      </c>
      <c r="E90" s="24">
        <v>450</v>
      </c>
      <c r="F90" s="25">
        <f t="shared" ref="F90:F91" si="2">E90*D90</f>
        <v>450</v>
      </c>
    </row>
    <row r="91" spans="1:6" s="3" customFormat="1" ht="13">
      <c r="A91" s="34" t="s">
        <v>52</v>
      </c>
      <c r="B91" s="26" t="s">
        <v>124</v>
      </c>
      <c r="C91" s="40" t="s">
        <v>8</v>
      </c>
      <c r="D91" s="41">
        <v>1</v>
      </c>
      <c r="E91" s="24">
        <v>20</v>
      </c>
      <c r="F91" s="25">
        <f t="shared" si="2"/>
        <v>20</v>
      </c>
    </row>
    <row r="92" spans="1:6" s="3" customFormat="1" ht="13">
      <c r="A92" s="34" t="s">
        <v>53</v>
      </c>
      <c r="B92" s="26" t="s">
        <v>125</v>
      </c>
      <c r="C92" s="40" t="s">
        <v>8</v>
      </c>
      <c r="D92" s="41">
        <v>1</v>
      </c>
      <c r="E92" s="24">
        <v>190</v>
      </c>
      <c r="F92" s="25">
        <f t="shared" ref="F92:F93" si="3">E92*D92</f>
        <v>190</v>
      </c>
    </row>
    <row r="93" spans="1:6" s="3" customFormat="1" ht="12" customHeight="1">
      <c r="A93" s="34" t="s">
        <v>54</v>
      </c>
      <c r="B93" s="26" t="s">
        <v>107</v>
      </c>
      <c r="C93" s="40" t="s">
        <v>8</v>
      </c>
      <c r="D93" s="41">
        <v>7</v>
      </c>
      <c r="E93" s="24">
        <v>75</v>
      </c>
      <c r="F93" s="25">
        <f t="shared" si="3"/>
        <v>525</v>
      </c>
    </row>
    <row r="94" spans="1:6" s="8" customFormat="1" ht="13">
      <c r="A94" s="21"/>
      <c r="B94" s="14" t="s">
        <v>156</v>
      </c>
      <c r="C94" s="31"/>
      <c r="D94" s="16"/>
      <c r="E94" s="32"/>
      <c r="F94" s="33">
        <f>SUM(F86:F93)</f>
        <v>2130</v>
      </c>
    </row>
    <row r="95" spans="1:6">
      <c r="A95" s="59" t="s">
        <v>77</v>
      </c>
      <c r="B95" s="60" t="s">
        <v>163</v>
      </c>
      <c r="C95" s="60"/>
      <c r="D95" s="60"/>
      <c r="E95" s="60"/>
      <c r="F95" s="60"/>
    </row>
    <row r="96" spans="1:6" s="3" customFormat="1" ht="12" customHeight="1">
      <c r="A96" s="34" t="s">
        <v>173</v>
      </c>
      <c r="B96" s="35" t="s">
        <v>108</v>
      </c>
      <c r="C96" s="16" t="s">
        <v>18</v>
      </c>
      <c r="D96" s="23">
        <v>458.7</v>
      </c>
      <c r="E96" s="24">
        <v>5</v>
      </c>
      <c r="F96" s="24">
        <f>D96*E96</f>
        <v>2293.5</v>
      </c>
    </row>
    <row r="97" spans="1:6" s="3" customFormat="1" ht="12" customHeight="1">
      <c r="A97" s="34" t="s">
        <v>174</v>
      </c>
      <c r="B97" s="35" t="s">
        <v>126</v>
      </c>
      <c r="C97" s="16" t="s">
        <v>18</v>
      </c>
      <c r="D97" s="23">
        <v>458.7</v>
      </c>
      <c r="E97" s="24">
        <v>13</v>
      </c>
      <c r="F97" s="24">
        <f>E97*D97</f>
        <v>5963.0999999999995</v>
      </c>
    </row>
    <row r="98" spans="1:6" s="3" customFormat="1" ht="12" customHeight="1">
      <c r="A98" s="34" t="s">
        <v>175</v>
      </c>
      <c r="B98" s="35" t="s">
        <v>109</v>
      </c>
      <c r="C98" s="16" t="s">
        <v>18</v>
      </c>
      <c r="D98" s="23">
        <v>40</v>
      </c>
      <c r="E98" s="24">
        <v>10</v>
      </c>
      <c r="F98" s="24">
        <f>E98*D98</f>
        <v>400</v>
      </c>
    </row>
    <row r="99" spans="1:6" s="3" customFormat="1" ht="13">
      <c r="A99" s="34" t="s">
        <v>176</v>
      </c>
      <c r="B99" s="35" t="s">
        <v>110</v>
      </c>
      <c r="C99" s="16" t="s">
        <v>8</v>
      </c>
      <c r="D99" s="23">
        <v>32</v>
      </c>
      <c r="E99" s="24">
        <v>90</v>
      </c>
      <c r="F99" s="24">
        <f>E99*D99</f>
        <v>2880</v>
      </c>
    </row>
    <row r="100" spans="1:6" s="3" customFormat="1" ht="13">
      <c r="A100" s="34" t="s">
        <v>177</v>
      </c>
      <c r="B100" s="35" t="s">
        <v>131</v>
      </c>
      <c r="C100" s="16" t="s">
        <v>8</v>
      </c>
      <c r="D100" s="23">
        <v>19</v>
      </c>
      <c r="E100" s="24">
        <v>65</v>
      </c>
      <c r="F100" s="25">
        <f>E100*D100</f>
        <v>1235</v>
      </c>
    </row>
    <row r="101" spans="1:6" s="3" customFormat="1" ht="13">
      <c r="A101" s="34" t="s">
        <v>178</v>
      </c>
      <c r="B101" s="35" t="s">
        <v>127</v>
      </c>
      <c r="C101" s="16" t="s">
        <v>8</v>
      </c>
      <c r="D101" s="23">
        <v>5</v>
      </c>
      <c r="E101" s="24">
        <v>65</v>
      </c>
      <c r="F101" s="25">
        <f>E101*D101</f>
        <v>325</v>
      </c>
    </row>
    <row r="102" spans="1:6" ht="12" customHeight="1">
      <c r="A102" s="34" t="s">
        <v>179</v>
      </c>
      <c r="B102" s="35" t="s">
        <v>132</v>
      </c>
      <c r="C102" s="16" t="s">
        <v>8</v>
      </c>
      <c r="D102" s="23">
        <v>10</v>
      </c>
      <c r="E102" s="24">
        <v>75</v>
      </c>
      <c r="F102" s="25">
        <f>E102*D102</f>
        <v>750</v>
      </c>
    </row>
    <row r="103" spans="1:6" ht="13">
      <c r="A103" s="34" t="s">
        <v>180</v>
      </c>
      <c r="B103" s="35" t="s">
        <v>145</v>
      </c>
      <c r="C103" s="16" t="s">
        <v>8</v>
      </c>
      <c r="D103" s="23">
        <v>2</v>
      </c>
      <c r="E103" s="24">
        <v>75</v>
      </c>
      <c r="F103" s="25">
        <f>E103*D103</f>
        <v>150</v>
      </c>
    </row>
    <row r="104" spans="1:6" ht="12" customHeight="1">
      <c r="A104" s="34" t="s">
        <v>55</v>
      </c>
      <c r="B104" s="35" t="s">
        <v>146</v>
      </c>
      <c r="C104" s="16" t="s">
        <v>8</v>
      </c>
      <c r="D104" s="23">
        <v>5</v>
      </c>
      <c r="E104" s="24">
        <v>75</v>
      </c>
      <c r="F104" s="25">
        <f>D104*E104</f>
        <v>375</v>
      </c>
    </row>
    <row r="105" spans="1:6" s="3" customFormat="1" ht="12" customHeight="1">
      <c r="A105" s="34" t="s">
        <v>56</v>
      </c>
      <c r="B105" s="35" t="s">
        <v>133</v>
      </c>
      <c r="C105" s="16" t="s">
        <v>8</v>
      </c>
      <c r="D105" s="23">
        <v>9</v>
      </c>
      <c r="E105" s="24">
        <v>60</v>
      </c>
      <c r="F105" s="25">
        <f>D105*E105</f>
        <v>540</v>
      </c>
    </row>
    <row r="106" spans="1:6" s="3" customFormat="1" ht="13">
      <c r="A106" s="34" t="s">
        <v>57</v>
      </c>
      <c r="B106" s="35" t="s">
        <v>134</v>
      </c>
      <c r="C106" s="16" t="s">
        <v>8</v>
      </c>
      <c r="D106" s="23">
        <v>0</v>
      </c>
      <c r="E106" s="24">
        <v>70</v>
      </c>
      <c r="F106" s="25">
        <f>D106*E106</f>
        <v>0</v>
      </c>
    </row>
    <row r="107" spans="1:6" s="3" customFormat="1" ht="12" customHeight="1">
      <c r="A107" s="34" t="s">
        <v>58</v>
      </c>
      <c r="B107" s="35" t="s">
        <v>135</v>
      </c>
      <c r="C107" s="16" t="s">
        <v>8</v>
      </c>
      <c r="D107" s="23">
        <v>5</v>
      </c>
      <c r="E107" s="24">
        <v>75</v>
      </c>
      <c r="F107" s="25">
        <f>D107*E107</f>
        <v>375</v>
      </c>
    </row>
    <row r="108" spans="1:6" s="3" customFormat="1" ht="12" customHeight="1">
      <c r="A108" s="34" t="s">
        <v>181</v>
      </c>
      <c r="B108" s="35" t="s">
        <v>136</v>
      </c>
      <c r="C108" s="16" t="s">
        <v>8</v>
      </c>
      <c r="D108" s="23">
        <v>1</v>
      </c>
      <c r="E108" s="24">
        <v>90</v>
      </c>
      <c r="F108" s="25">
        <f>E108*D108</f>
        <v>90</v>
      </c>
    </row>
    <row r="109" spans="1:6" s="3" customFormat="1" ht="13">
      <c r="A109" s="34" t="s">
        <v>59</v>
      </c>
      <c r="B109" s="35" t="s">
        <v>111</v>
      </c>
      <c r="C109" s="16" t="s">
        <v>8</v>
      </c>
      <c r="D109" s="23">
        <v>1</v>
      </c>
      <c r="E109" s="24">
        <v>80</v>
      </c>
      <c r="F109" s="25">
        <f>E109*D109</f>
        <v>80</v>
      </c>
    </row>
    <row r="110" spans="1:6" s="3" customFormat="1" ht="13">
      <c r="A110" s="34" t="s">
        <v>182</v>
      </c>
      <c r="B110" s="35" t="s">
        <v>137</v>
      </c>
      <c r="C110" s="16" t="s">
        <v>8</v>
      </c>
      <c r="D110" s="23">
        <v>1</v>
      </c>
      <c r="E110" s="24">
        <v>80</v>
      </c>
      <c r="F110" s="25">
        <f>E110*D110</f>
        <v>80</v>
      </c>
    </row>
    <row r="111" spans="1:6" s="3" customFormat="1" ht="13">
      <c r="A111" s="34" t="s">
        <v>60</v>
      </c>
      <c r="B111" s="35" t="s">
        <v>147</v>
      </c>
      <c r="C111" s="16" t="s">
        <v>8</v>
      </c>
      <c r="D111" s="23">
        <v>14</v>
      </c>
      <c r="E111" s="24">
        <v>15</v>
      </c>
      <c r="F111" s="25">
        <f>D111*E111</f>
        <v>210</v>
      </c>
    </row>
    <row r="112" spans="1:6" s="3" customFormat="1" ht="12.75" customHeight="1">
      <c r="A112" s="34" t="s">
        <v>61</v>
      </c>
      <c r="B112" s="35" t="s">
        <v>148</v>
      </c>
      <c r="C112" s="16" t="s">
        <v>8</v>
      </c>
      <c r="D112" s="23">
        <v>0</v>
      </c>
      <c r="E112" s="24">
        <v>20</v>
      </c>
      <c r="F112" s="25">
        <f>D112*E112</f>
        <v>0</v>
      </c>
    </row>
    <row r="113" spans="1:6" s="3" customFormat="1" ht="13">
      <c r="A113" s="34" t="s">
        <v>62</v>
      </c>
      <c r="B113" s="35" t="s">
        <v>139</v>
      </c>
      <c r="C113" s="16" t="s">
        <v>324</v>
      </c>
      <c r="D113" s="23">
        <v>1</v>
      </c>
      <c r="E113" s="24">
        <v>180</v>
      </c>
      <c r="F113" s="25">
        <f>D113*E113</f>
        <v>180</v>
      </c>
    </row>
    <row r="114" spans="1:6" s="13" customFormat="1" ht="13">
      <c r="A114" s="34" t="s">
        <v>63</v>
      </c>
      <c r="B114" s="26" t="s">
        <v>209</v>
      </c>
      <c r="C114" s="40" t="s">
        <v>8</v>
      </c>
      <c r="D114" s="41">
        <v>1</v>
      </c>
      <c r="E114" s="25">
        <v>65</v>
      </c>
      <c r="F114" s="25">
        <f>E114*D114</f>
        <v>65</v>
      </c>
    </row>
    <row r="115" spans="1:6" s="8" customFormat="1" ht="13">
      <c r="A115" s="21"/>
      <c r="B115" s="14" t="s">
        <v>156</v>
      </c>
      <c r="C115" s="31"/>
      <c r="D115" s="16"/>
      <c r="E115" s="32"/>
      <c r="F115" s="33">
        <f>SUM(F96:F114)</f>
        <v>15991.599999999999</v>
      </c>
    </row>
    <row r="116" spans="1:6">
      <c r="A116" s="59" t="s">
        <v>78</v>
      </c>
      <c r="B116" s="60" t="s">
        <v>164</v>
      </c>
      <c r="C116" s="60"/>
      <c r="D116" s="60"/>
      <c r="E116" s="60"/>
      <c r="F116" s="60"/>
    </row>
    <row r="117" spans="1:6" s="3" customFormat="1" ht="13">
      <c r="A117" s="34" t="s">
        <v>64</v>
      </c>
      <c r="B117" s="37" t="s">
        <v>112</v>
      </c>
      <c r="C117" s="38" t="s">
        <v>213</v>
      </c>
      <c r="D117" s="39">
        <v>1</v>
      </c>
      <c r="E117" s="24">
        <v>300</v>
      </c>
      <c r="F117" s="25">
        <f>D117*E117</f>
        <v>300</v>
      </c>
    </row>
    <row r="118" spans="1:6" s="3" customFormat="1" ht="13">
      <c r="A118" s="34" t="s">
        <v>167</v>
      </c>
      <c r="B118" s="37" t="s">
        <v>113</v>
      </c>
      <c r="C118" s="38" t="s">
        <v>3</v>
      </c>
      <c r="D118" s="39">
        <v>100</v>
      </c>
      <c r="E118" s="24">
        <v>10</v>
      </c>
      <c r="F118" s="25">
        <f>E118*D118</f>
        <v>1000</v>
      </c>
    </row>
    <row r="119" spans="1:6" s="3" customFormat="1" ht="12" customHeight="1">
      <c r="A119" s="34" t="s">
        <v>65</v>
      </c>
      <c r="B119" s="37" t="s">
        <v>138</v>
      </c>
      <c r="C119" s="38" t="s">
        <v>18</v>
      </c>
      <c r="D119" s="39">
        <v>67</v>
      </c>
      <c r="E119" s="24">
        <v>20</v>
      </c>
      <c r="F119" s="25">
        <f>E119*D119</f>
        <v>1340</v>
      </c>
    </row>
    <row r="120" spans="1:6" s="3" customFormat="1" ht="13">
      <c r="A120" s="34" t="s">
        <v>66</v>
      </c>
      <c r="B120" s="37" t="s">
        <v>140</v>
      </c>
      <c r="C120" s="38" t="s">
        <v>8</v>
      </c>
      <c r="D120" s="39">
        <v>0</v>
      </c>
      <c r="E120" s="24">
        <v>40</v>
      </c>
      <c r="F120" s="25">
        <f>E120*D120</f>
        <v>0</v>
      </c>
    </row>
    <row r="121" spans="1:6" s="3" customFormat="1" ht="13">
      <c r="A121" s="34" t="s">
        <v>67</v>
      </c>
      <c r="B121" s="37" t="s">
        <v>149</v>
      </c>
      <c r="C121" s="38" t="s">
        <v>8</v>
      </c>
      <c r="D121" s="39">
        <v>1</v>
      </c>
      <c r="E121" s="24">
        <v>120</v>
      </c>
      <c r="F121" s="25">
        <f>E121*D121</f>
        <v>120</v>
      </c>
    </row>
    <row r="122" spans="1:6" s="3" customFormat="1" ht="13">
      <c r="A122" s="34" t="s">
        <v>68</v>
      </c>
      <c r="B122" s="37" t="s">
        <v>150</v>
      </c>
      <c r="C122" s="38" t="s">
        <v>18</v>
      </c>
      <c r="D122" s="39">
        <v>0</v>
      </c>
      <c r="E122" s="24">
        <v>35</v>
      </c>
      <c r="F122" s="25">
        <f>E122*D122</f>
        <v>0</v>
      </c>
    </row>
    <row r="123" spans="1:6" s="3" customFormat="1" ht="13">
      <c r="A123" s="34" t="s">
        <v>69</v>
      </c>
      <c r="B123" s="37" t="s">
        <v>141</v>
      </c>
      <c r="C123" s="38" t="s">
        <v>33</v>
      </c>
      <c r="D123" s="39">
        <v>12</v>
      </c>
      <c r="E123" s="24">
        <v>230</v>
      </c>
      <c r="F123" s="25">
        <f>D123*E123</f>
        <v>2760</v>
      </c>
    </row>
    <row r="124" spans="1:6" s="3" customFormat="1" ht="13">
      <c r="A124" s="34" t="s">
        <v>70</v>
      </c>
      <c r="B124" s="37" t="s">
        <v>284</v>
      </c>
      <c r="C124" s="38" t="s">
        <v>80</v>
      </c>
      <c r="D124" s="39">
        <v>16</v>
      </c>
      <c r="E124" s="24">
        <v>50</v>
      </c>
      <c r="F124" s="25">
        <f>D124*E124</f>
        <v>800</v>
      </c>
    </row>
    <row r="125" spans="1:6" s="3" customFormat="1" ht="13">
      <c r="A125" s="34" t="s">
        <v>301</v>
      </c>
      <c r="B125" s="37" t="s">
        <v>166</v>
      </c>
      <c r="C125" s="38" t="s">
        <v>165</v>
      </c>
      <c r="D125" s="39">
        <v>22</v>
      </c>
      <c r="E125" s="24">
        <v>400</v>
      </c>
      <c r="F125" s="25">
        <f>D125*E125</f>
        <v>8800</v>
      </c>
    </row>
    <row r="126" spans="1:6" s="12" customFormat="1" ht="26">
      <c r="A126" s="34" t="s">
        <v>168</v>
      </c>
      <c r="B126" s="37" t="s">
        <v>258</v>
      </c>
      <c r="C126" s="38" t="s">
        <v>282</v>
      </c>
      <c r="D126" s="39">
        <v>0.11</v>
      </c>
      <c r="E126" s="24">
        <v>9500</v>
      </c>
      <c r="F126" s="25">
        <f t="shared" ref="F126:F128" si="4">D126*E126</f>
        <v>1045</v>
      </c>
    </row>
    <row r="127" spans="1:6" s="12" customFormat="1" ht="26">
      <c r="A127" s="34" t="s">
        <v>71</v>
      </c>
      <c r="B127" s="37" t="s">
        <v>259</v>
      </c>
      <c r="C127" s="38" t="s">
        <v>282</v>
      </c>
      <c r="D127" s="39">
        <v>0.06</v>
      </c>
      <c r="E127" s="24">
        <v>9500</v>
      </c>
      <c r="F127" s="25">
        <f t="shared" si="4"/>
        <v>570</v>
      </c>
    </row>
    <row r="128" spans="1:6" s="12" customFormat="1" ht="13">
      <c r="A128" s="34" t="s">
        <v>302</v>
      </c>
      <c r="B128" s="37" t="s">
        <v>260</v>
      </c>
      <c r="C128" s="38" t="s">
        <v>35</v>
      </c>
      <c r="D128" s="39">
        <v>2</v>
      </c>
      <c r="E128" s="24">
        <v>45</v>
      </c>
      <c r="F128" s="25">
        <f t="shared" si="4"/>
        <v>90</v>
      </c>
    </row>
    <row r="129" spans="1:6" s="12" customFormat="1" ht="13">
      <c r="A129" s="34" t="s">
        <v>303</v>
      </c>
      <c r="B129" s="37" t="s">
        <v>261</v>
      </c>
      <c r="C129" s="38" t="s">
        <v>8</v>
      </c>
      <c r="D129" s="39">
        <v>1</v>
      </c>
      <c r="E129" s="24">
        <v>2600</v>
      </c>
      <c r="F129" s="25">
        <f>E129*D129</f>
        <v>2600</v>
      </c>
    </row>
    <row r="130" spans="1:6" s="12" customFormat="1" ht="13">
      <c r="A130" s="34" t="s">
        <v>304</v>
      </c>
      <c r="B130" s="37" t="s">
        <v>262</v>
      </c>
      <c r="C130" s="38" t="s">
        <v>80</v>
      </c>
      <c r="D130" s="39">
        <v>30</v>
      </c>
      <c r="E130" s="24">
        <v>50</v>
      </c>
      <c r="F130" s="25">
        <f>E130*D130</f>
        <v>1500</v>
      </c>
    </row>
    <row r="131" spans="1:6" ht="13">
      <c r="A131" s="21"/>
      <c r="B131" s="14" t="s">
        <v>156</v>
      </c>
      <c r="C131" s="31"/>
      <c r="D131" s="16"/>
      <c r="E131" s="42"/>
      <c r="F131" s="33">
        <f>SUM(F117:F130)</f>
        <v>20925</v>
      </c>
    </row>
    <row r="132" spans="1:6">
      <c r="A132" s="62" t="s">
        <v>228</v>
      </c>
      <c r="B132" s="63"/>
      <c r="C132" s="63"/>
      <c r="D132" s="63"/>
      <c r="E132" s="63"/>
      <c r="F132" s="63"/>
    </row>
    <row r="133" spans="1:6">
      <c r="A133" s="28">
        <v>9</v>
      </c>
      <c r="B133" s="20" t="s">
        <v>157</v>
      </c>
      <c r="C133" s="20"/>
      <c r="D133" s="20"/>
      <c r="E133" s="20"/>
      <c r="F133" s="20"/>
    </row>
    <row r="134" spans="1:6" ht="13">
      <c r="A134" s="34" t="s">
        <v>229</v>
      </c>
      <c r="B134" s="37" t="s">
        <v>214</v>
      </c>
      <c r="C134" s="38" t="s">
        <v>8</v>
      </c>
      <c r="D134" s="39">
        <v>3</v>
      </c>
      <c r="E134" s="24">
        <v>200</v>
      </c>
      <c r="F134" s="25">
        <f>D134*E134</f>
        <v>600</v>
      </c>
    </row>
    <row r="135" spans="1:6" ht="13">
      <c r="A135" s="34" t="s">
        <v>230</v>
      </c>
      <c r="B135" s="37" t="s">
        <v>215</v>
      </c>
      <c r="C135" s="38" t="s">
        <v>8</v>
      </c>
      <c r="D135" s="39">
        <v>1</v>
      </c>
      <c r="E135" s="24">
        <v>200</v>
      </c>
      <c r="F135" s="25">
        <f t="shared" ref="F135:F146" si="5">D135*E135</f>
        <v>200</v>
      </c>
    </row>
    <row r="136" spans="1:6" ht="13">
      <c r="A136" s="34" t="s">
        <v>231</v>
      </c>
      <c r="B136" s="37" t="s">
        <v>216</v>
      </c>
      <c r="C136" s="38" t="s">
        <v>8</v>
      </c>
      <c r="D136" s="39">
        <v>3</v>
      </c>
      <c r="E136" s="24">
        <v>150</v>
      </c>
      <c r="F136" s="25">
        <f t="shared" si="5"/>
        <v>450</v>
      </c>
    </row>
    <row r="137" spans="1:6" ht="13">
      <c r="A137" s="34" t="s">
        <v>305</v>
      </c>
      <c r="B137" s="45" t="s">
        <v>263</v>
      </c>
      <c r="C137" s="43" t="s">
        <v>3</v>
      </c>
      <c r="D137" s="46">
        <v>1.44</v>
      </c>
      <c r="E137" s="44">
        <v>50</v>
      </c>
      <c r="F137" s="25">
        <f t="shared" si="5"/>
        <v>72</v>
      </c>
    </row>
    <row r="138" spans="1:6" ht="13">
      <c r="A138" s="34" t="s">
        <v>306</v>
      </c>
      <c r="B138" s="45" t="s">
        <v>264</v>
      </c>
      <c r="C138" s="43" t="s">
        <v>3</v>
      </c>
      <c r="D138" s="46">
        <v>1.22</v>
      </c>
      <c r="E138" s="44">
        <v>120</v>
      </c>
      <c r="F138" s="25">
        <f t="shared" si="5"/>
        <v>146.4</v>
      </c>
    </row>
    <row r="139" spans="1:6" ht="13">
      <c r="A139" s="34" t="s">
        <v>307</v>
      </c>
      <c r="B139" s="45" t="s">
        <v>265</v>
      </c>
      <c r="C139" s="43" t="s">
        <v>3</v>
      </c>
      <c r="D139" s="46">
        <v>8.3000000000000007</v>
      </c>
      <c r="E139" s="44">
        <v>50</v>
      </c>
      <c r="F139" s="25">
        <f t="shared" si="5"/>
        <v>415.00000000000006</v>
      </c>
    </row>
    <row r="140" spans="1:6" ht="13">
      <c r="A140" s="34" t="s">
        <v>308</v>
      </c>
      <c r="B140" s="45" t="s">
        <v>266</v>
      </c>
      <c r="C140" s="43" t="s">
        <v>3</v>
      </c>
      <c r="D140" s="46">
        <v>2.44</v>
      </c>
      <c r="E140" s="44">
        <v>50</v>
      </c>
      <c r="F140" s="25">
        <f t="shared" si="5"/>
        <v>122</v>
      </c>
    </row>
    <row r="141" spans="1:6" ht="13">
      <c r="A141" s="34" t="s">
        <v>309</v>
      </c>
      <c r="B141" s="45" t="s">
        <v>267</v>
      </c>
      <c r="C141" s="43" t="s">
        <v>8</v>
      </c>
      <c r="D141" s="46">
        <v>2</v>
      </c>
      <c r="E141" s="44">
        <v>100</v>
      </c>
      <c r="F141" s="25">
        <f t="shared" si="5"/>
        <v>200</v>
      </c>
    </row>
    <row r="142" spans="1:6" ht="13">
      <c r="A142" s="34" t="s">
        <v>310</v>
      </c>
      <c r="B142" s="45" t="s">
        <v>268</v>
      </c>
      <c r="C142" s="43" t="s">
        <v>3</v>
      </c>
      <c r="D142" s="46">
        <v>7.2</v>
      </c>
      <c r="E142" s="44">
        <v>50</v>
      </c>
      <c r="F142" s="25">
        <f t="shared" si="5"/>
        <v>360</v>
      </c>
    </row>
    <row r="143" spans="1:6" ht="13">
      <c r="A143" s="34" t="s">
        <v>311</v>
      </c>
      <c r="B143" s="45" t="s">
        <v>269</v>
      </c>
      <c r="C143" s="43" t="s">
        <v>8</v>
      </c>
      <c r="D143" s="46">
        <v>1</v>
      </c>
      <c r="E143" s="44">
        <v>100</v>
      </c>
      <c r="F143" s="25">
        <f t="shared" si="5"/>
        <v>100</v>
      </c>
    </row>
    <row r="144" spans="1:6" ht="13">
      <c r="A144" s="34" t="s">
        <v>312</v>
      </c>
      <c r="B144" s="45" t="s">
        <v>270</v>
      </c>
      <c r="C144" s="43" t="s">
        <v>8</v>
      </c>
      <c r="D144" s="46">
        <v>4</v>
      </c>
      <c r="E144" s="44">
        <v>350</v>
      </c>
      <c r="F144" s="25">
        <f t="shared" si="5"/>
        <v>1400</v>
      </c>
    </row>
    <row r="145" spans="1:6" ht="13">
      <c r="A145" s="34" t="s">
        <v>313</v>
      </c>
      <c r="B145" s="45" t="s">
        <v>271</v>
      </c>
      <c r="C145" s="43" t="s">
        <v>8</v>
      </c>
      <c r="D145" s="46">
        <v>5</v>
      </c>
      <c r="E145" s="44">
        <v>25</v>
      </c>
      <c r="F145" s="25">
        <f t="shared" si="5"/>
        <v>125</v>
      </c>
    </row>
    <row r="146" spans="1:6" ht="13">
      <c r="A146" s="34" t="s">
        <v>314</v>
      </c>
      <c r="B146" s="45" t="s">
        <v>272</v>
      </c>
      <c r="C146" s="43" t="s">
        <v>3</v>
      </c>
      <c r="D146" s="46">
        <v>2.2000000000000002</v>
      </c>
      <c r="E146" s="44">
        <v>50</v>
      </c>
      <c r="F146" s="25">
        <f t="shared" si="5"/>
        <v>110.00000000000001</v>
      </c>
    </row>
    <row r="147" spans="1:6" ht="13">
      <c r="A147" s="47"/>
      <c r="B147" s="15" t="s">
        <v>156</v>
      </c>
      <c r="C147" s="48"/>
      <c r="D147" s="49"/>
      <c r="E147" s="50"/>
      <c r="F147" s="51">
        <f>SUM(F134:F146)</f>
        <v>4300.3999999999996</v>
      </c>
    </row>
    <row r="148" spans="1:6" ht="13" thickBot="1">
      <c r="A148" s="64">
        <v>10</v>
      </c>
      <c r="B148" s="65" t="s">
        <v>164</v>
      </c>
      <c r="C148" s="66"/>
      <c r="D148" s="66"/>
      <c r="E148" s="66"/>
      <c r="F148" s="66"/>
    </row>
    <row r="149" spans="1:6" ht="13">
      <c r="A149" s="52" t="s">
        <v>232</v>
      </c>
      <c r="B149" s="37" t="s">
        <v>217</v>
      </c>
      <c r="C149" s="38" t="s">
        <v>3</v>
      </c>
      <c r="D149" s="39">
        <f>(1.5+2.6)*0.4+0.9*0.3</f>
        <v>1.91</v>
      </c>
      <c r="E149" s="25">
        <v>160</v>
      </c>
      <c r="F149" s="36">
        <f t="shared" ref="F149" si="6">D149*E149</f>
        <v>305.59999999999997</v>
      </c>
    </row>
    <row r="150" spans="1:6" ht="13">
      <c r="A150" s="53" t="s">
        <v>233</v>
      </c>
      <c r="B150" s="37" t="s">
        <v>218</v>
      </c>
      <c r="C150" s="38" t="s">
        <v>273</v>
      </c>
      <c r="D150" s="39">
        <v>6.8</v>
      </c>
      <c r="E150" s="25">
        <v>160</v>
      </c>
      <c r="F150" s="36">
        <f t="shared" ref="F150" si="7">D150*E150</f>
        <v>1088</v>
      </c>
    </row>
    <row r="151" spans="1:6" ht="12" customHeight="1">
      <c r="A151" s="34" t="s">
        <v>234</v>
      </c>
      <c r="B151" s="37" t="s">
        <v>219</v>
      </c>
      <c r="C151" s="38" t="s">
        <v>8</v>
      </c>
      <c r="D151" s="39">
        <v>1</v>
      </c>
      <c r="E151" s="25">
        <v>150</v>
      </c>
      <c r="F151" s="25">
        <f t="shared" ref="F151:F156" si="8">D151*E151</f>
        <v>150</v>
      </c>
    </row>
    <row r="152" spans="1:6" ht="12" customHeight="1">
      <c r="A152" s="34" t="s">
        <v>235</v>
      </c>
      <c r="B152" s="37" t="s">
        <v>220</v>
      </c>
      <c r="C152" s="38" t="s">
        <v>8</v>
      </c>
      <c r="D152" s="39">
        <v>0</v>
      </c>
      <c r="E152" s="25">
        <v>25</v>
      </c>
      <c r="F152" s="25">
        <f t="shared" si="8"/>
        <v>0</v>
      </c>
    </row>
    <row r="153" spans="1:6" ht="12" customHeight="1">
      <c r="A153" s="34" t="s">
        <v>236</v>
      </c>
      <c r="B153" s="37" t="s">
        <v>221</v>
      </c>
      <c r="C153" s="38" t="s">
        <v>35</v>
      </c>
      <c r="D153" s="39">
        <v>0</v>
      </c>
      <c r="E153" s="25">
        <v>15</v>
      </c>
      <c r="F153" s="25">
        <f t="shared" si="8"/>
        <v>0</v>
      </c>
    </row>
    <row r="154" spans="1:6" ht="12" customHeight="1">
      <c r="A154" s="34" t="s">
        <v>237</v>
      </c>
      <c r="B154" s="37" t="s">
        <v>222</v>
      </c>
      <c r="C154" s="38" t="s">
        <v>35</v>
      </c>
      <c r="D154" s="39">
        <v>8.1999999999999993</v>
      </c>
      <c r="E154" s="25">
        <v>35</v>
      </c>
      <c r="F154" s="25">
        <f t="shared" si="8"/>
        <v>287</v>
      </c>
    </row>
    <row r="155" spans="1:6" ht="12" customHeight="1">
      <c r="A155" s="34" t="s">
        <v>238</v>
      </c>
      <c r="B155" s="37" t="s">
        <v>223</v>
      </c>
      <c r="C155" s="38" t="s">
        <v>3</v>
      </c>
      <c r="D155" s="39">
        <v>6.48</v>
      </c>
      <c r="E155" s="25">
        <v>160</v>
      </c>
      <c r="F155" s="25">
        <f t="shared" si="8"/>
        <v>1036.8000000000002</v>
      </c>
    </row>
    <row r="156" spans="1:6" ht="12" customHeight="1">
      <c r="A156" s="55" t="s">
        <v>239</v>
      </c>
      <c r="B156" s="37" t="s">
        <v>225</v>
      </c>
      <c r="C156" s="38" t="s">
        <v>273</v>
      </c>
      <c r="D156" s="39">
        <v>6</v>
      </c>
      <c r="E156" s="25">
        <v>300</v>
      </c>
      <c r="F156" s="25">
        <f t="shared" si="8"/>
        <v>1800</v>
      </c>
    </row>
    <row r="157" spans="1:6" ht="13">
      <c r="A157" s="55" t="s">
        <v>240</v>
      </c>
      <c r="B157" s="37" t="s">
        <v>224</v>
      </c>
      <c r="C157" s="38" t="s">
        <v>79</v>
      </c>
      <c r="D157" s="39">
        <v>0</v>
      </c>
      <c r="E157" s="25">
        <v>270</v>
      </c>
      <c r="F157" s="25">
        <f>E157*D157</f>
        <v>0</v>
      </c>
    </row>
    <row r="158" spans="1:6" ht="13">
      <c r="A158" s="55" t="s">
        <v>241</v>
      </c>
      <c r="B158" s="37" t="s">
        <v>225</v>
      </c>
      <c r="C158" s="38" t="s">
        <v>79</v>
      </c>
      <c r="D158" s="39">
        <v>0</v>
      </c>
      <c r="E158" s="24">
        <v>300</v>
      </c>
      <c r="F158" s="25">
        <f>E158*D158</f>
        <v>0</v>
      </c>
    </row>
    <row r="159" spans="1:6" ht="13">
      <c r="A159" s="55" t="s">
        <v>242</v>
      </c>
      <c r="B159" s="37" t="s">
        <v>226</v>
      </c>
      <c r="C159" s="38" t="s">
        <v>3</v>
      </c>
      <c r="D159" s="39">
        <v>2.52</v>
      </c>
      <c r="E159" s="24">
        <v>75</v>
      </c>
      <c r="F159" s="25">
        <f t="shared" ref="F159" si="9">E159*D159</f>
        <v>189</v>
      </c>
    </row>
    <row r="160" spans="1:6" ht="12" customHeight="1">
      <c r="A160" s="55" t="s">
        <v>242</v>
      </c>
      <c r="B160" s="37" t="s">
        <v>114</v>
      </c>
      <c r="C160" s="38" t="s">
        <v>33</v>
      </c>
      <c r="D160" s="39">
        <v>0.2</v>
      </c>
      <c r="E160" s="24">
        <v>360</v>
      </c>
      <c r="F160" s="25">
        <f>E160*D160</f>
        <v>72</v>
      </c>
    </row>
    <row r="161" spans="1:6" ht="13">
      <c r="A161" s="55" t="s">
        <v>243</v>
      </c>
      <c r="B161" s="37" t="s">
        <v>227</v>
      </c>
      <c r="C161" s="38" t="s">
        <v>33</v>
      </c>
      <c r="D161" s="39">
        <v>0.2</v>
      </c>
      <c r="E161" s="24">
        <v>475</v>
      </c>
      <c r="F161" s="25">
        <f>E161*D161</f>
        <v>95</v>
      </c>
    </row>
    <row r="162" spans="1:6" ht="13">
      <c r="A162" s="55" t="s">
        <v>315</v>
      </c>
      <c r="B162" s="37" t="s">
        <v>274</v>
      </c>
      <c r="C162" s="38" t="s">
        <v>79</v>
      </c>
      <c r="D162" s="39">
        <v>9</v>
      </c>
      <c r="E162" s="25">
        <v>60</v>
      </c>
      <c r="F162" s="25">
        <f t="shared" ref="F162:F169" si="10">E162*D162</f>
        <v>540</v>
      </c>
    </row>
    <row r="163" spans="1:6" ht="13">
      <c r="A163" s="55" t="s">
        <v>316</v>
      </c>
      <c r="B163" s="37" t="s">
        <v>275</v>
      </c>
      <c r="C163" s="38" t="s">
        <v>8</v>
      </c>
      <c r="D163" s="39">
        <v>2</v>
      </c>
      <c r="E163" s="25">
        <v>0</v>
      </c>
      <c r="F163" s="25">
        <f t="shared" si="10"/>
        <v>0</v>
      </c>
    </row>
    <row r="164" spans="1:6" ht="13">
      <c r="A164" s="55" t="s">
        <v>317</v>
      </c>
      <c r="B164" s="37" t="s">
        <v>276</v>
      </c>
      <c r="C164" s="38" t="s">
        <v>3</v>
      </c>
      <c r="D164" s="39">
        <v>2.52</v>
      </c>
      <c r="E164" s="25">
        <v>160</v>
      </c>
      <c r="F164" s="25">
        <f t="shared" si="10"/>
        <v>403.2</v>
      </c>
    </row>
    <row r="165" spans="1:6" ht="13">
      <c r="A165" s="55" t="s">
        <v>318</v>
      </c>
      <c r="B165" s="37" t="s">
        <v>277</v>
      </c>
      <c r="C165" s="38" t="s">
        <v>3</v>
      </c>
      <c r="D165" s="39">
        <v>4</v>
      </c>
      <c r="E165" s="54">
        <v>0</v>
      </c>
      <c r="F165" s="25">
        <f t="shared" si="10"/>
        <v>0</v>
      </c>
    </row>
    <row r="166" spans="1:6" ht="13">
      <c r="A166" s="55" t="s">
        <v>319</v>
      </c>
      <c r="B166" s="37" t="s">
        <v>278</v>
      </c>
      <c r="C166" s="38" t="s">
        <v>35</v>
      </c>
      <c r="D166" s="39">
        <v>18</v>
      </c>
      <c r="E166" s="54">
        <v>0</v>
      </c>
      <c r="F166" s="25">
        <f t="shared" si="10"/>
        <v>0</v>
      </c>
    </row>
    <row r="167" spans="1:6" ht="13">
      <c r="A167" s="55" t="s">
        <v>320</v>
      </c>
      <c r="B167" s="37" t="s">
        <v>279</v>
      </c>
      <c r="C167" s="38" t="s">
        <v>79</v>
      </c>
      <c r="D167" s="39">
        <v>9.3000000000000007</v>
      </c>
      <c r="E167" s="54">
        <v>0</v>
      </c>
      <c r="F167" s="25">
        <f t="shared" si="10"/>
        <v>0</v>
      </c>
    </row>
    <row r="168" spans="1:6" ht="13">
      <c r="A168" s="55" t="s">
        <v>321</v>
      </c>
      <c r="B168" s="37" t="s">
        <v>280</v>
      </c>
      <c r="C168" s="38" t="s">
        <v>79</v>
      </c>
      <c r="D168" s="39">
        <v>30</v>
      </c>
      <c r="E168" s="25">
        <v>50</v>
      </c>
      <c r="F168" s="25">
        <f t="shared" si="10"/>
        <v>1500</v>
      </c>
    </row>
    <row r="169" spans="1:6" ht="14" thickBot="1">
      <c r="A169" s="55" t="s">
        <v>322</v>
      </c>
      <c r="B169" s="37" t="s">
        <v>281</v>
      </c>
      <c r="C169" s="38" t="s">
        <v>79</v>
      </c>
      <c r="D169" s="39">
        <v>30</v>
      </c>
      <c r="E169" s="25">
        <v>50</v>
      </c>
      <c r="F169" s="25">
        <f t="shared" si="10"/>
        <v>1500</v>
      </c>
    </row>
    <row r="170" spans="1:6" ht="14" thickBot="1">
      <c r="A170" s="56"/>
      <c r="B170" s="67" t="s">
        <v>156</v>
      </c>
      <c r="C170" s="57"/>
      <c r="D170" s="57"/>
      <c r="E170" s="58"/>
      <c r="F170" s="68">
        <f>SUM(F149:F169)</f>
        <v>8966.5999999999985</v>
      </c>
    </row>
    <row r="171" spans="1:6" ht="15" customHeight="1">
      <c r="C171" s="72" t="s">
        <v>323</v>
      </c>
      <c r="D171" s="73"/>
      <c r="E171" s="74"/>
      <c r="F171" s="71">
        <f>F170+F147+F131+F115+F94+F84+F77+F71+F62+F52</f>
        <v>126587.20000000001</v>
      </c>
    </row>
  </sheetData>
  <autoFilter ref="A4:F134" xr:uid="{00000000-0009-0000-0000-000000000000}"/>
  <mergeCells count="13">
    <mergeCell ref="C171:E171"/>
    <mergeCell ref="A1:F3"/>
    <mergeCell ref="B148:F148"/>
    <mergeCell ref="A132:F132"/>
    <mergeCell ref="B133:F133"/>
    <mergeCell ref="B63:F63"/>
    <mergeCell ref="B5:F5"/>
    <mergeCell ref="B72:F72"/>
    <mergeCell ref="B53:F53"/>
    <mergeCell ref="B78:F78"/>
    <mergeCell ref="B85:F85"/>
    <mergeCell ref="B95:F95"/>
    <mergeCell ref="B116:F116"/>
  </mergeCells>
  <phoneticPr fontId="9" type="noConversion"/>
  <pageMargins left="0.7" right="0.7" top="0.75" bottom="0.75" header="0.3" footer="0.3"/>
  <pageSetup paperSize="9" orientation="portrait" r:id="rId1"/>
  <ignoredErrors>
    <ignoredError sqref="A71 A77 A84 A6 A62 A79 A82 A86 A117 A94 A54 A64 A73 A52 A115 A18:A38 A39:A51 A80 A81 A108:A114 A125:A130 A146 A162:A169" twoDigitTextYear="1"/>
    <ignoredError sqref="F108 F110 F65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Калькуляція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Бурим Татьяна</dc:creator>
  <cp:lastModifiedBy>Microsoft Office User</cp:lastModifiedBy>
  <dcterms:created xsi:type="dcterms:W3CDTF">2018-02-20T14:21:51Z</dcterms:created>
  <dcterms:modified xsi:type="dcterms:W3CDTF">2022-02-04T14:45:55Z</dcterms:modified>
</cp:coreProperties>
</file>