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Users\ZDUDENKO\ВСЕ РАБОТНИКИ\демонтаж черкаси шевченко 244\"/>
    </mc:Choice>
  </mc:AlternateContent>
  <bookViews>
    <workbookView xWindow="0" yWindow="0" windowWidth="10692" windowHeight="6720"/>
  </bookViews>
  <sheets>
    <sheet name="на склад" sheetId="3" r:id="rId1"/>
  </sheets>
  <definedNames>
    <definedName name="_xlnm._FilterDatabase" localSheetId="0" hidden="1">'на склад'!$A$8:$K$8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3" l="1"/>
  <c r="K48" i="3"/>
  <c r="K47" i="3"/>
  <c r="F11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1" i="3"/>
  <c r="F42" i="3"/>
  <c r="F43" i="3"/>
  <c r="F44" i="3"/>
  <c r="F46" i="3"/>
  <c r="F9" i="3"/>
  <c r="F48" i="3" l="1"/>
  <c r="F50" i="3" s="1"/>
  <c r="K50" i="3" s="1"/>
  <c r="K43" i="3" l="1"/>
  <c r="I9" i="3" l="1"/>
  <c r="K9" i="3" s="1"/>
  <c r="I10" i="3"/>
  <c r="K10" i="3" s="1"/>
  <c r="K37" i="3" l="1"/>
  <c r="K40" i="3" l="1"/>
  <c r="K41" i="3"/>
  <c r="K39" i="3" l="1"/>
  <c r="K45" i="3" l="1"/>
  <c r="K44" i="3"/>
  <c r="K42" i="3"/>
  <c r="K51" i="3" l="1"/>
  <c r="K52" i="3" s="1"/>
</calcChain>
</file>

<file path=xl/sharedStrings.xml><?xml version="1.0" encoding="utf-8"?>
<sst xmlns="http://schemas.openxmlformats.org/spreadsheetml/2006/main" count="109" uniqueCount="72">
  <si>
    <t>шт</t>
  </si>
  <si>
    <t>компл.</t>
  </si>
  <si>
    <t>№ п/п</t>
  </si>
  <si>
    <t>Найменування робіт</t>
  </si>
  <si>
    <t>Од. вим.</t>
  </si>
  <si>
    <t>Об"єм на одиницю виміру</t>
  </si>
  <si>
    <t>Ціна за одиницю виміру (без ПДВ), грн.</t>
  </si>
  <si>
    <t>Вартість всього (без ПДВ), грн.</t>
  </si>
  <si>
    <t>Найменування матеріалів</t>
  </si>
  <si>
    <t>Один.          вим.</t>
  </si>
  <si>
    <t>Кількість  матеріалів на Об'єм робіт</t>
  </si>
  <si>
    <t>Ціна за одиницю виміру  (без ПДВ), грн.</t>
  </si>
  <si>
    <t>Вартість  всього (без ПДВ), грн.</t>
  </si>
  <si>
    <t>м.кв.</t>
  </si>
  <si>
    <t>Гофроящик об'ємний 800x480x420 мм</t>
  </si>
  <si>
    <t>Стрічка самоклейка 48*300м*40мік</t>
  </si>
  <si>
    <t>Стретс 17мік*50см вага нетто 2,346 (+/-2%)кг макс. Довж палетування 600м.п</t>
  </si>
  <si>
    <t>ВСЬОГО ВАРТІСТЬ МАТЕРІАЛІВ, грн. (без ПДВ):</t>
  </si>
  <si>
    <t>ВСЬОГО ВАРТІСТЬ РОБІТ, грн.( без ПДВ):</t>
  </si>
  <si>
    <t>Вартість доставлення матеріалів</t>
  </si>
  <si>
    <t>ВСЬОГО вартість матеріалів, грн.  (без ПДВ)</t>
  </si>
  <si>
    <t>ВСЬОГО вартість робіт, грн.( без ПДВ)</t>
  </si>
  <si>
    <t>ВСЬОГО ПО Кошторису  без ПДВ, ГРН.:</t>
  </si>
  <si>
    <t xml:space="preserve"> ПДВ, ГРН.:</t>
  </si>
  <si>
    <t>ВСЬОГО ПО Кошторису  з ПДВ, ГРН.:</t>
  </si>
  <si>
    <t>м.п.</t>
  </si>
  <si>
    <t>Демонтаж тумби для електронної черги</t>
  </si>
  <si>
    <t>Демонтаж телевізора</t>
  </si>
  <si>
    <t>Демонтаж холодильника</t>
  </si>
  <si>
    <t>Пакування телевізорів та терміналу елктронної черги</t>
  </si>
  <si>
    <t>Гофрокартон 2-х шаровий 1,05хx10 м 10,5 м. кв.</t>
  </si>
  <si>
    <t>Пакування урни</t>
  </si>
  <si>
    <t>Пакування сейфу та шафи металевої</t>
  </si>
  <si>
    <t>Демонтаж настінної панелі 1200 мм (демонтаж, стречування, маркування)</t>
  </si>
  <si>
    <t>Демонтаж столу для консультацій лівий-правий (демонтаж, стречування, маркування)</t>
  </si>
  <si>
    <t>Демонтаж великого столу для тех зони з подвійним EPOS 2400мм (демонтаж, стречування, маркування)</t>
  </si>
  <si>
    <t>Пакування кулера</t>
  </si>
  <si>
    <t>Гофроящик 450x230x210 мм</t>
  </si>
  <si>
    <t>Демонтаж столу 1250*600 (демонтаж, стречування, маркування)</t>
  </si>
  <si>
    <t>Демонтаж настінної панелі  600 мм (демонтаж, стречування, маркування)</t>
  </si>
  <si>
    <t>Дефектний АКТ</t>
  </si>
  <si>
    <t>Найменування будови та її адреса : Демонтаж обладнання в магазині VODAFONE за адресою:  м. Черкасси бул. Шевченка 244</t>
  </si>
  <si>
    <t>Демонтаж блицювання з пластику GOALPOST</t>
  </si>
  <si>
    <t>Пакування вивіски Н=900мм (L=3,45+4,5+6м)</t>
  </si>
  <si>
    <t>Демонтаж вивіски  Н=900мм (L=3,45+4,5+6м)</t>
  </si>
  <si>
    <t>Демонтаж колонок(динаміків)</t>
  </si>
  <si>
    <t>демонтаж кондиціонера спліт системи</t>
  </si>
  <si>
    <t>Пакування чайника, мікрохвильової пічі</t>
  </si>
  <si>
    <t>Пакування холодильнику</t>
  </si>
  <si>
    <t>Демонтаж металевої шафи  2000*1000* 450</t>
  </si>
  <si>
    <t>Демонтаж металевої шафи  1250*430* 450</t>
  </si>
  <si>
    <t>Демонтаж відео вол 2200*1621 ( 4 ТВ вбудованих в меблеву стійку)</t>
  </si>
  <si>
    <t>Демонтаж круглого топ 10 столу 1400мм (демонтаж, стречування, маркування)</t>
  </si>
  <si>
    <t>Демонтаж полки-ящик</t>
  </si>
  <si>
    <t>Демонтаж тумбочки  (демонтаж, стречування, маркування)</t>
  </si>
  <si>
    <t>Демонтаж шафи купе  (демонтаж, стречування, маркування)</t>
  </si>
  <si>
    <t>Демонтаж антрисолі  (демонтаж, стречування, маркування)</t>
  </si>
  <si>
    <t>Демонтаж стільців  (демонтаж, стречування, маркування) - 27шт (стільці+табурети + пуфи)</t>
  </si>
  <si>
    <t>м. пог</t>
  </si>
  <si>
    <t xml:space="preserve"> СТ 17/10 Глибокопроникаюча грунтовка супер</t>
  </si>
  <si>
    <t>л</t>
  </si>
  <si>
    <t>Фарба Kolorit Legendа RAL 9010</t>
  </si>
  <si>
    <t>Фарбування відкосів (за 2 рази + грунт) 9010</t>
  </si>
  <si>
    <t>Демонтаж подвійного столу 1250 (демонтаж, стречування, маркування)</t>
  </si>
  <si>
    <t>Мішок щільність 62 г/м2 1050x550 мм поліпропілен</t>
  </si>
  <si>
    <t>Бульбашкова плівка 1*50м</t>
  </si>
  <si>
    <t>Рейка  монтажна 20х40х2000 мм</t>
  </si>
  <si>
    <t>Пакування вогнегасників ВП5</t>
  </si>
  <si>
    <t>пакування конструкції з пластику GOALPOST</t>
  </si>
  <si>
    <t>Вологе прибирання (з утилізацією побутового сміття)</t>
  </si>
  <si>
    <t>Доставка меблів, обладнання і т.д (Черкаси - с. Мартусівка Бориспільский р-н Київська обл)</t>
  </si>
  <si>
    <t>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</si>
</sst>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>
      <alignment horizontal="left"/>
    </xf>
    <xf numFmtId="0" fontId="12" fillId="0" borderId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vertical="center" wrapText="1"/>
    </xf>
    <xf numFmtId="0" fontId="6" fillId="0" borderId="0" xfId="1" applyFont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7" fillId="3" borderId="1" xfId="1" applyFont="1" applyFill="1" applyBorder="1" applyAlignment="1">
      <alignment horizontal="left" wrapText="1"/>
    </xf>
    <xf numFmtId="4" fontId="7" fillId="3" borderId="1" xfId="1" applyNumberFormat="1" applyFont="1" applyFill="1" applyBorder="1" applyAlignment="1">
      <alignment wrapText="1"/>
    </xf>
    <xf numFmtId="4" fontId="8" fillId="3" borderId="1" xfId="1" applyNumberFormat="1" applyFont="1" applyFill="1" applyBorder="1" applyAlignment="1">
      <alignment horizontal="left" wrapText="1"/>
    </xf>
    <xf numFmtId="4" fontId="7" fillId="3" borderId="1" xfId="1" applyNumberFormat="1" applyFont="1" applyFill="1" applyBorder="1" applyAlignment="1">
      <alignment horizontal="left" wrapText="1"/>
    </xf>
    <xf numFmtId="0" fontId="8" fillId="3" borderId="1" xfId="1" applyFont="1" applyFill="1" applyBorder="1" applyAlignment="1">
      <alignment horizontal="left" wrapText="1"/>
    </xf>
    <xf numFmtId="1" fontId="10" fillId="0" borderId="1" xfId="1" applyNumberFormat="1" applyFont="1" applyFill="1" applyBorder="1" applyAlignment="1">
      <alignment horizontal="left"/>
    </xf>
    <xf numFmtId="0" fontId="1" fillId="0" borderId="1" xfId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0" fontId="13" fillId="0" borderId="0" xfId="0" applyFont="1" applyBorder="1"/>
    <xf numFmtId="1" fontId="8" fillId="0" borderId="0" xfId="1" applyNumberFormat="1" applyFont="1" applyFill="1" applyBorder="1" applyAlignment="1"/>
    <xf numFmtId="0" fontId="8" fillId="0" borderId="0" xfId="1" applyFont="1" applyFill="1" applyBorder="1" applyAlignment="1">
      <alignment horizontal="left" vertical="center" wrapText="1"/>
    </xf>
    <xf numFmtId="1" fontId="8" fillId="0" borderId="0" xfId="1" applyNumberFormat="1" applyFont="1" applyFill="1" applyBorder="1" applyAlignment="1">
      <alignment vertical="center"/>
    </xf>
    <xf numFmtId="4" fontId="8" fillId="0" borderId="0" xfId="1" applyNumberFormat="1" applyFont="1" applyAlignment="1">
      <alignment horizontal="left" vertical="top"/>
    </xf>
    <xf numFmtId="0" fontId="8" fillId="0" borderId="0" xfId="1" applyFont="1" applyFill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left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top"/>
    </xf>
    <xf numFmtId="0" fontId="9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wrapText="1"/>
    </xf>
    <xf numFmtId="49" fontId="10" fillId="2" borderId="1" xfId="0" applyNumberFormat="1" applyFont="1" applyFill="1" applyBorder="1"/>
    <xf numFmtId="0" fontId="1" fillId="2" borderId="1" xfId="1" applyFont="1" applyFill="1" applyBorder="1" applyAlignment="1">
      <alignment horizontal="left" wrapText="1"/>
    </xf>
    <xf numFmtId="49" fontId="9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9" fillId="2" borderId="1" xfId="1" applyNumberFormat="1" applyFont="1" applyFill="1" applyBorder="1" applyAlignment="1">
      <alignment horizontal="center" vertical="center"/>
    </xf>
    <xf numFmtId="49" fontId="9" fillId="2" borderId="1" xfId="1" applyNumberFormat="1" applyFont="1" applyFill="1" applyBorder="1" applyAlignment="1" applyProtection="1">
      <alignment horizontal="left" vertical="top" wrapText="1"/>
      <protection locked="0"/>
    </xf>
    <xf numFmtId="164" fontId="9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4" fontId="10" fillId="2" borderId="1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left" wrapText="1"/>
    </xf>
    <xf numFmtId="0" fontId="11" fillId="2" borderId="1" xfId="1" applyFont="1" applyFill="1" applyBorder="1" applyAlignment="1">
      <alignment horizontal="center" vertical="center" wrapText="1"/>
    </xf>
    <xf numFmtId="4" fontId="11" fillId="2" borderId="1" xfId="1" applyNumberFormat="1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left" wrapText="1"/>
    </xf>
    <xf numFmtId="4" fontId="10" fillId="2" borderId="1" xfId="1" applyNumberFormat="1" applyFont="1" applyFill="1" applyBorder="1" applyAlignment="1">
      <alignment horizontal="left"/>
    </xf>
    <xf numFmtId="0" fontId="11" fillId="2" borderId="1" xfId="3" applyFont="1" applyFill="1" applyBorder="1" applyAlignment="1">
      <alignment horizontal="left" wrapText="1"/>
    </xf>
    <xf numFmtId="10" fontId="11" fillId="2" borderId="1" xfId="1" applyNumberFormat="1" applyFont="1" applyFill="1" applyBorder="1" applyAlignment="1">
      <alignment horizontal="center" vertical="center" wrapText="1"/>
    </xf>
    <xf numFmtId="9" fontId="11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left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/>
    </xf>
    <xf numFmtId="0" fontId="16" fillId="0" borderId="1" xfId="0" applyFont="1" applyBorder="1" applyAlignment="1">
      <alignment horizontal="left"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4" fontId="9" fillId="0" borderId="1" xfId="4" applyNumberFormat="1" applyFont="1" applyFill="1" applyBorder="1" applyAlignment="1">
      <alignment horizontal="center" vertical="center"/>
    </xf>
    <xf numFmtId="0" fontId="17" fillId="0" borderId="0" xfId="0" applyFont="1" applyFill="1"/>
    <xf numFmtId="0" fontId="18" fillId="0" borderId="0" xfId="5" applyFill="1"/>
    <xf numFmtId="0" fontId="1" fillId="0" borderId="1" xfId="0" applyFont="1" applyFill="1" applyBorder="1" applyAlignment="1">
      <alignment horizontal="left" wrapText="1"/>
    </xf>
    <xf numFmtId="49" fontId="1" fillId="0" borderId="1" xfId="1" applyNumberFormat="1" applyFont="1" applyFill="1" applyBorder="1" applyAlignment="1" applyProtection="1">
      <alignment horizontal="left" wrapText="1"/>
      <protection locked="0"/>
    </xf>
    <xf numFmtId="49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" fillId="0" borderId="1" xfId="1" applyNumberFormat="1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</cellXfs>
  <cellStyles count="6">
    <cellStyle name="Normal 2" xfId="3"/>
    <cellStyle name="Гиперссылка" xfId="5" builtinId="8"/>
    <cellStyle name="Обычный" xfId="0" builtinId="0"/>
    <cellStyle name="Обычный 2" xfId="2"/>
    <cellStyle name="Обычный 2 2" xfId="1"/>
    <cellStyle name="Пояснение" xfId="4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A24" zoomScaleNormal="100" workbookViewId="0">
      <selection activeCell="E43" sqref="E43"/>
    </sheetView>
  </sheetViews>
  <sheetFormatPr defaultRowHeight="14.4" x14ac:dyDescent="0.3"/>
  <cols>
    <col min="1" max="1" width="6" style="2" customWidth="1"/>
    <col min="2" max="2" width="52" style="1" customWidth="1"/>
    <col min="3" max="3" width="8.6640625" style="2" customWidth="1"/>
    <col min="4" max="6" width="9.33203125" style="2" customWidth="1"/>
    <col min="7" max="7" width="40.44140625" customWidth="1"/>
    <col min="8" max="9" width="9.5546875" customWidth="1"/>
    <col min="10" max="10" width="10.33203125" customWidth="1"/>
    <col min="11" max="11" width="13.6640625" customWidth="1"/>
  </cols>
  <sheetData>
    <row r="1" spans="1:12" x14ac:dyDescent="0.3">
      <c r="A1" s="77"/>
      <c r="B1" s="77"/>
      <c r="C1" s="5"/>
      <c r="D1" s="5"/>
      <c r="E1" s="30"/>
      <c r="F1" s="30"/>
      <c r="G1" s="78"/>
      <c r="H1" s="78"/>
      <c r="I1" s="78"/>
      <c r="J1" s="5"/>
      <c r="K1" s="5"/>
    </row>
    <row r="2" spans="1:12" x14ac:dyDescent="0.3">
      <c r="A2" s="77"/>
      <c r="B2" s="77"/>
      <c r="C2" s="5"/>
      <c r="D2" s="5"/>
      <c r="E2" s="30"/>
      <c r="F2" s="30"/>
      <c r="G2" s="5"/>
      <c r="H2" s="5"/>
      <c r="I2" s="5"/>
      <c r="J2" s="5"/>
      <c r="K2" s="5"/>
    </row>
    <row r="3" spans="1:12" x14ac:dyDescent="0.3">
      <c r="A3" s="79"/>
      <c r="B3" s="79"/>
      <c r="C3" s="79"/>
      <c r="D3" s="79"/>
      <c r="E3" s="79"/>
      <c r="F3" s="79"/>
      <c r="G3" s="79"/>
      <c r="H3" s="79"/>
      <c r="I3" s="79"/>
      <c r="J3" s="79"/>
      <c r="K3" s="6"/>
    </row>
    <row r="4" spans="1:12" x14ac:dyDescent="0.3">
      <c r="A4" s="79" t="s">
        <v>41</v>
      </c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12" x14ac:dyDescent="0.3">
      <c r="A5" s="76" t="s">
        <v>40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2" x14ac:dyDescent="0.3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1:12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</row>
    <row r="8" spans="1:12" ht="67.2" customHeight="1" x14ac:dyDescent="0.3">
      <c r="A8" s="7" t="s">
        <v>2</v>
      </c>
      <c r="B8" s="7" t="s">
        <v>3</v>
      </c>
      <c r="C8" s="7" t="s">
        <v>4</v>
      </c>
      <c r="D8" s="8" t="s">
        <v>5</v>
      </c>
      <c r="E8" s="9" t="s">
        <v>6</v>
      </c>
      <c r="F8" s="10" t="s">
        <v>7</v>
      </c>
      <c r="G8" s="7" t="s">
        <v>8</v>
      </c>
      <c r="H8" s="11" t="s">
        <v>9</v>
      </c>
      <c r="I8" s="9" t="s">
        <v>10</v>
      </c>
      <c r="J8" s="9" t="s">
        <v>11</v>
      </c>
      <c r="K8" s="9" t="s">
        <v>12</v>
      </c>
    </row>
    <row r="9" spans="1:12" s="67" customFormat="1" x14ac:dyDescent="0.25">
      <c r="A9" s="64">
        <v>1</v>
      </c>
      <c r="B9" s="65" t="s">
        <v>62</v>
      </c>
      <c r="C9" s="26" t="s">
        <v>58</v>
      </c>
      <c r="D9" s="14">
        <v>7</v>
      </c>
      <c r="E9" s="14">
        <v>58.65</v>
      </c>
      <c r="F9" s="14">
        <f>D9*E9</f>
        <v>410.55</v>
      </c>
      <c r="G9" s="28" t="s">
        <v>59</v>
      </c>
      <c r="H9" s="14" t="s">
        <v>60</v>
      </c>
      <c r="I9" s="14">
        <f>D9*0.1*0.4</f>
        <v>0.28000000000000003</v>
      </c>
      <c r="J9" s="14">
        <v>36.75</v>
      </c>
      <c r="K9" s="66">
        <f t="shared" ref="K9:K10" si="0">J9*I9</f>
        <v>10.290000000000001</v>
      </c>
    </row>
    <row r="10" spans="1:12" s="67" customFormat="1" x14ac:dyDescent="0.25">
      <c r="A10" s="64">
        <v>2</v>
      </c>
      <c r="B10" s="65"/>
      <c r="C10" s="26"/>
      <c r="D10" s="80"/>
      <c r="E10" s="14"/>
      <c r="F10" s="14"/>
      <c r="G10" s="28" t="s">
        <v>61</v>
      </c>
      <c r="H10" s="14" t="s">
        <v>60</v>
      </c>
      <c r="I10" s="14">
        <f>(D9/7*2)*0.6</f>
        <v>1.2</v>
      </c>
      <c r="J10" s="29">
        <v>331</v>
      </c>
      <c r="K10" s="66">
        <f t="shared" si="0"/>
        <v>397.2</v>
      </c>
      <c r="L10" s="68"/>
    </row>
    <row r="11" spans="1:12" s="67" customFormat="1" x14ac:dyDescent="0.3">
      <c r="A11" s="64">
        <v>3</v>
      </c>
      <c r="B11" s="69" t="s">
        <v>69</v>
      </c>
      <c r="C11" s="13" t="s">
        <v>13</v>
      </c>
      <c r="D11" s="81">
        <v>88</v>
      </c>
      <c r="E11" s="14">
        <v>22.95</v>
      </c>
      <c r="F11" s="14">
        <f t="shared" ref="F11:F46" si="1">D11*E11</f>
        <v>2019.6</v>
      </c>
      <c r="G11" s="70"/>
      <c r="H11" s="71"/>
      <c r="I11" s="72"/>
      <c r="J11" s="73"/>
      <c r="K11" s="72"/>
    </row>
    <row r="12" spans="1:12" ht="18.600000000000001" customHeight="1" x14ac:dyDescent="0.3">
      <c r="A12" s="64">
        <v>4</v>
      </c>
      <c r="B12" s="63"/>
      <c r="C12" s="26"/>
      <c r="D12" s="80"/>
      <c r="E12" s="14"/>
      <c r="F12" s="14"/>
      <c r="G12" s="27"/>
      <c r="H12" s="27"/>
      <c r="I12" s="14"/>
      <c r="J12" s="14"/>
      <c r="K12" s="14"/>
    </row>
    <row r="13" spans="1:12" ht="27.6" x14ac:dyDescent="0.3">
      <c r="A13" s="64">
        <v>5</v>
      </c>
      <c r="B13" s="31" t="s">
        <v>35</v>
      </c>
      <c r="C13" s="32" t="s">
        <v>0</v>
      </c>
      <c r="D13" s="82">
        <v>1</v>
      </c>
      <c r="E13" s="14">
        <v>637.5</v>
      </c>
      <c r="F13" s="14">
        <f t="shared" si="1"/>
        <v>637.5</v>
      </c>
      <c r="G13" s="34"/>
      <c r="H13" s="34"/>
      <c r="I13" s="34"/>
      <c r="J13" s="34"/>
      <c r="K13" s="33"/>
    </row>
    <row r="14" spans="1:12" ht="27.6" x14ac:dyDescent="0.3">
      <c r="A14" s="64">
        <v>6</v>
      </c>
      <c r="B14" s="4" t="s">
        <v>52</v>
      </c>
      <c r="C14" s="32" t="s">
        <v>0</v>
      </c>
      <c r="D14" s="82">
        <v>1</v>
      </c>
      <c r="E14" s="14">
        <v>170</v>
      </c>
      <c r="F14" s="14">
        <f t="shared" si="1"/>
        <v>170</v>
      </c>
      <c r="G14" s="35"/>
      <c r="H14" s="33"/>
      <c r="I14" s="33"/>
      <c r="J14" s="33"/>
      <c r="K14" s="33"/>
    </row>
    <row r="15" spans="1:12" x14ac:dyDescent="0.3">
      <c r="A15" s="64">
        <v>7</v>
      </c>
      <c r="B15" s="4" t="s">
        <v>54</v>
      </c>
      <c r="C15" s="32" t="s">
        <v>0</v>
      </c>
      <c r="D15" s="82">
        <v>1</v>
      </c>
      <c r="E15" s="14">
        <v>63.75</v>
      </c>
      <c r="F15" s="14">
        <f t="shared" si="1"/>
        <v>63.75</v>
      </c>
      <c r="G15" s="34"/>
      <c r="H15" s="34"/>
      <c r="I15" s="33"/>
      <c r="J15" s="33"/>
      <c r="K15" s="33"/>
    </row>
    <row r="16" spans="1:12" ht="27.6" x14ac:dyDescent="0.3">
      <c r="A16" s="64">
        <v>8</v>
      </c>
      <c r="B16" s="4" t="s">
        <v>57</v>
      </c>
      <c r="C16" s="32" t="s">
        <v>1</v>
      </c>
      <c r="D16" s="82">
        <v>1</v>
      </c>
      <c r="E16" s="14">
        <v>170</v>
      </c>
      <c r="F16" s="14">
        <f t="shared" si="1"/>
        <v>170</v>
      </c>
      <c r="G16" s="34"/>
      <c r="H16" s="34"/>
      <c r="I16" s="33"/>
      <c r="J16" s="33"/>
      <c r="K16" s="33"/>
    </row>
    <row r="17" spans="1:11" x14ac:dyDescent="0.3">
      <c r="A17" s="64">
        <v>9</v>
      </c>
      <c r="B17" s="4" t="s">
        <v>55</v>
      </c>
      <c r="C17" s="32" t="s">
        <v>0</v>
      </c>
      <c r="D17" s="82">
        <v>3</v>
      </c>
      <c r="E17" s="14">
        <v>255</v>
      </c>
      <c r="F17" s="14">
        <f t="shared" si="1"/>
        <v>765</v>
      </c>
      <c r="G17" s="34"/>
      <c r="H17" s="34"/>
      <c r="I17" s="33"/>
      <c r="J17" s="33"/>
      <c r="K17" s="33"/>
    </row>
    <row r="18" spans="1:11" x14ac:dyDescent="0.3">
      <c r="A18" s="64">
        <v>10</v>
      </c>
      <c r="B18" s="4" t="s">
        <v>56</v>
      </c>
      <c r="C18" s="32" t="s">
        <v>0</v>
      </c>
      <c r="D18" s="82">
        <v>1</v>
      </c>
      <c r="E18" s="14">
        <v>127.5</v>
      </c>
      <c r="F18" s="14">
        <f t="shared" si="1"/>
        <v>127.5</v>
      </c>
      <c r="G18" s="34"/>
      <c r="H18" s="34"/>
      <c r="I18" s="33"/>
      <c r="J18" s="33"/>
      <c r="K18" s="33"/>
    </row>
    <row r="19" spans="1:11" ht="27.6" x14ac:dyDescent="0.3">
      <c r="A19" s="64">
        <v>11</v>
      </c>
      <c r="B19" s="36" t="s">
        <v>33</v>
      </c>
      <c r="C19" s="37" t="s">
        <v>0</v>
      </c>
      <c r="D19" s="82">
        <v>15</v>
      </c>
      <c r="E19" s="14">
        <v>108.8</v>
      </c>
      <c r="F19" s="14">
        <f t="shared" si="1"/>
        <v>1632</v>
      </c>
      <c r="G19" s="34"/>
      <c r="H19" s="33"/>
      <c r="I19" s="33"/>
      <c r="J19" s="33"/>
      <c r="K19" s="33"/>
    </row>
    <row r="20" spans="1:11" ht="27.6" x14ac:dyDescent="0.3">
      <c r="A20" s="64">
        <v>12</v>
      </c>
      <c r="B20" s="36" t="s">
        <v>39</v>
      </c>
      <c r="C20" s="37" t="s">
        <v>0</v>
      </c>
      <c r="D20" s="82">
        <v>5</v>
      </c>
      <c r="E20" s="14">
        <v>108.8</v>
      </c>
      <c r="F20" s="14">
        <f t="shared" si="1"/>
        <v>544</v>
      </c>
      <c r="G20" s="39"/>
      <c r="H20" s="33"/>
      <c r="I20" s="33"/>
      <c r="J20" s="33"/>
      <c r="K20" s="33"/>
    </row>
    <row r="21" spans="1:11" s="3" customFormat="1" ht="27.6" x14ac:dyDescent="0.3">
      <c r="A21" s="64">
        <v>13</v>
      </c>
      <c r="B21" s="36" t="s">
        <v>34</v>
      </c>
      <c r="C21" s="37" t="s">
        <v>0</v>
      </c>
      <c r="D21" s="82">
        <v>5</v>
      </c>
      <c r="E21" s="14">
        <v>212.5</v>
      </c>
      <c r="F21" s="14">
        <f t="shared" si="1"/>
        <v>1062.5</v>
      </c>
      <c r="G21" s="34"/>
      <c r="H21" s="34"/>
      <c r="I21" s="33"/>
      <c r="J21" s="33"/>
      <c r="K21" s="33"/>
    </row>
    <row r="22" spans="1:11" s="3" customFormat="1" ht="27.6" x14ac:dyDescent="0.3">
      <c r="A22" s="64">
        <v>14</v>
      </c>
      <c r="B22" s="40" t="s">
        <v>38</v>
      </c>
      <c r="C22" s="38" t="s">
        <v>0</v>
      </c>
      <c r="D22" s="82">
        <v>2</v>
      </c>
      <c r="E22" s="14">
        <v>85</v>
      </c>
      <c r="F22" s="14">
        <f t="shared" si="1"/>
        <v>170</v>
      </c>
      <c r="G22" s="34"/>
      <c r="H22" s="34"/>
      <c r="I22" s="33"/>
      <c r="J22" s="33"/>
      <c r="K22" s="33"/>
    </row>
    <row r="23" spans="1:11" s="3" customFormat="1" ht="27.6" x14ac:dyDescent="0.3">
      <c r="A23" s="64">
        <v>15</v>
      </c>
      <c r="B23" s="40" t="s">
        <v>63</v>
      </c>
      <c r="C23" s="38" t="s">
        <v>0</v>
      </c>
      <c r="D23" s="82">
        <v>2</v>
      </c>
      <c r="E23" s="14">
        <v>170</v>
      </c>
      <c r="F23" s="14">
        <f t="shared" si="1"/>
        <v>340</v>
      </c>
      <c r="G23" s="34"/>
      <c r="H23" s="34"/>
      <c r="I23" s="33"/>
      <c r="J23" s="33"/>
      <c r="K23" s="33"/>
    </row>
    <row r="24" spans="1:11" s="3" customFormat="1" ht="27.6" x14ac:dyDescent="0.3">
      <c r="A24" s="64">
        <v>16</v>
      </c>
      <c r="B24" s="36" t="s">
        <v>51</v>
      </c>
      <c r="C24" s="37" t="s">
        <v>0</v>
      </c>
      <c r="D24" s="82">
        <v>1</v>
      </c>
      <c r="E24" s="14">
        <v>217.6</v>
      </c>
      <c r="F24" s="14">
        <f t="shared" si="1"/>
        <v>217.6</v>
      </c>
      <c r="G24" s="34"/>
      <c r="H24" s="34"/>
      <c r="I24" s="33"/>
      <c r="J24" s="33"/>
      <c r="K24" s="33"/>
    </row>
    <row r="25" spans="1:11" s="3" customFormat="1" x14ac:dyDescent="0.3">
      <c r="A25" s="64">
        <v>17</v>
      </c>
      <c r="B25" s="36" t="s">
        <v>26</v>
      </c>
      <c r="C25" s="37" t="s">
        <v>0</v>
      </c>
      <c r="D25" s="82">
        <v>1</v>
      </c>
      <c r="E25" s="14">
        <v>127.5</v>
      </c>
      <c r="F25" s="14">
        <f t="shared" si="1"/>
        <v>127.5</v>
      </c>
      <c r="G25" s="34"/>
      <c r="H25" s="34"/>
      <c r="I25" s="33"/>
      <c r="J25" s="33"/>
      <c r="K25" s="33"/>
    </row>
    <row r="26" spans="1:11" s="3" customFormat="1" x14ac:dyDescent="0.3">
      <c r="A26" s="64">
        <v>18</v>
      </c>
      <c r="B26" s="31" t="s">
        <v>42</v>
      </c>
      <c r="C26" s="32" t="s">
        <v>25</v>
      </c>
      <c r="D26" s="82">
        <v>9</v>
      </c>
      <c r="E26" s="14">
        <v>31.45</v>
      </c>
      <c r="F26" s="14">
        <f t="shared" si="1"/>
        <v>283.05</v>
      </c>
      <c r="G26" s="34"/>
      <c r="H26" s="34"/>
      <c r="I26" s="33"/>
      <c r="J26" s="33"/>
      <c r="K26" s="33"/>
    </row>
    <row r="27" spans="1:11" s="3" customFormat="1" ht="15" customHeight="1" x14ac:dyDescent="0.3">
      <c r="A27" s="64">
        <v>19</v>
      </c>
      <c r="B27" s="4" t="s">
        <v>53</v>
      </c>
      <c r="C27" s="32" t="s">
        <v>0</v>
      </c>
      <c r="D27" s="82">
        <v>1</v>
      </c>
      <c r="E27" s="14">
        <v>42.5</v>
      </c>
      <c r="F27" s="14">
        <f t="shared" si="1"/>
        <v>42.5</v>
      </c>
      <c r="G27" s="34"/>
      <c r="H27" s="34"/>
      <c r="I27" s="33"/>
      <c r="J27" s="33"/>
      <c r="K27" s="33"/>
    </row>
    <row r="28" spans="1:11" s="3" customFormat="1" x14ac:dyDescent="0.3">
      <c r="A28" s="64">
        <v>20</v>
      </c>
      <c r="B28" s="41" t="s">
        <v>27</v>
      </c>
      <c r="C28" s="32" t="s">
        <v>0</v>
      </c>
      <c r="D28" s="82">
        <v>1</v>
      </c>
      <c r="E28" s="14">
        <v>115.6</v>
      </c>
      <c r="F28" s="14">
        <f t="shared" si="1"/>
        <v>115.6</v>
      </c>
      <c r="G28" s="42"/>
      <c r="H28" s="43"/>
      <c r="I28" s="44"/>
      <c r="J28" s="44"/>
      <c r="K28" s="33"/>
    </row>
    <row r="29" spans="1:11" s="3" customFormat="1" x14ac:dyDescent="0.3">
      <c r="A29" s="64">
        <v>21</v>
      </c>
      <c r="B29" s="41" t="s">
        <v>49</v>
      </c>
      <c r="C29" s="32" t="s">
        <v>0</v>
      </c>
      <c r="D29" s="82">
        <v>2</v>
      </c>
      <c r="E29" s="14">
        <v>403.75</v>
      </c>
      <c r="F29" s="14">
        <f t="shared" si="1"/>
        <v>807.5</v>
      </c>
      <c r="G29" s="42"/>
      <c r="H29" s="43"/>
      <c r="I29" s="44"/>
      <c r="J29" s="44"/>
      <c r="K29" s="33"/>
    </row>
    <row r="30" spans="1:11" s="3" customFormat="1" x14ac:dyDescent="0.3">
      <c r="A30" s="64">
        <v>22</v>
      </c>
      <c r="B30" s="41" t="s">
        <v>50</v>
      </c>
      <c r="C30" s="32" t="s">
        <v>0</v>
      </c>
      <c r="D30" s="82">
        <v>2</v>
      </c>
      <c r="E30" s="14">
        <v>234.6</v>
      </c>
      <c r="F30" s="14">
        <f t="shared" si="1"/>
        <v>469.2</v>
      </c>
      <c r="G30" s="42"/>
      <c r="H30" s="43"/>
      <c r="I30" s="44"/>
      <c r="J30" s="44"/>
      <c r="K30" s="33"/>
    </row>
    <row r="31" spans="1:11" s="3" customFormat="1" x14ac:dyDescent="0.3">
      <c r="A31" s="64">
        <v>23</v>
      </c>
      <c r="B31" s="41" t="s">
        <v>28</v>
      </c>
      <c r="C31" s="32" t="s">
        <v>0</v>
      </c>
      <c r="D31" s="82">
        <v>1</v>
      </c>
      <c r="E31" s="14">
        <v>297.5</v>
      </c>
      <c r="F31" s="14">
        <f t="shared" si="1"/>
        <v>297.5</v>
      </c>
      <c r="G31" s="35"/>
      <c r="H31" s="33"/>
      <c r="I31" s="33"/>
      <c r="J31" s="33"/>
      <c r="K31" s="33"/>
    </row>
    <row r="32" spans="1:11" s="3" customFormat="1" x14ac:dyDescent="0.3">
      <c r="A32" s="64">
        <v>24</v>
      </c>
      <c r="B32" s="41" t="s">
        <v>46</v>
      </c>
      <c r="C32" s="32" t="s">
        <v>0</v>
      </c>
      <c r="D32" s="82">
        <v>1</v>
      </c>
      <c r="E32" s="14">
        <v>425</v>
      </c>
      <c r="F32" s="14">
        <f t="shared" si="1"/>
        <v>425</v>
      </c>
      <c r="G32" s="35"/>
      <c r="H32" s="33"/>
      <c r="I32" s="33"/>
      <c r="J32" s="33"/>
      <c r="K32" s="33"/>
    </row>
    <row r="33" spans="1:11" s="3" customFormat="1" x14ac:dyDescent="0.3">
      <c r="A33" s="64">
        <v>25</v>
      </c>
      <c r="B33" s="41" t="s">
        <v>45</v>
      </c>
      <c r="C33" s="32" t="s">
        <v>0</v>
      </c>
      <c r="D33" s="82">
        <v>4</v>
      </c>
      <c r="E33" s="14">
        <v>42.5</v>
      </c>
      <c r="F33" s="14">
        <f t="shared" si="1"/>
        <v>170</v>
      </c>
      <c r="G33" s="35"/>
      <c r="H33" s="33"/>
      <c r="I33" s="33"/>
      <c r="J33" s="33"/>
      <c r="K33" s="33"/>
    </row>
    <row r="34" spans="1:11" s="3" customFormat="1" x14ac:dyDescent="0.3">
      <c r="A34" s="64">
        <v>26</v>
      </c>
      <c r="B34" s="4" t="s">
        <v>43</v>
      </c>
      <c r="C34" s="32" t="s">
        <v>25</v>
      </c>
      <c r="D34" s="82">
        <v>13.95</v>
      </c>
      <c r="E34" s="14">
        <v>42.5</v>
      </c>
      <c r="F34" s="14">
        <f t="shared" si="1"/>
        <v>592.875</v>
      </c>
      <c r="G34" s="42"/>
      <c r="H34" s="43"/>
      <c r="I34" s="44"/>
      <c r="J34" s="44"/>
      <c r="K34" s="33"/>
    </row>
    <row r="35" spans="1:11" s="3" customFormat="1" x14ac:dyDescent="0.3">
      <c r="A35" s="64">
        <v>27</v>
      </c>
      <c r="B35" s="4" t="s">
        <v>44</v>
      </c>
      <c r="C35" s="32" t="s">
        <v>25</v>
      </c>
      <c r="D35" s="82">
        <v>13.95</v>
      </c>
      <c r="E35" s="14">
        <v>126.64999999999999</v>
      </c>
      <c r="F35" s="14">
        <f t="shared" si="1"/>
        <v>1766.7674999999997</v>
      </c>
      <c r="G35" s="42"/>
      <c r="H35" s="43"/>
      <c r="I35" s="44"/>
      <c r="J35" s="44"/>
      <c r="K35" s="33"/>
    </row>
    <row r="36" spans="1:11" s="3" customFormat="1" x14ac:dyDescent="0.3">
      <c r="A36" s="64">
        <v>28</v>
      </c>
      <c r="B36" s="4" t="s">
        <v>68</v>
      </c>
      <c r="C36" s="32" t="s">
        <v>25</v>
      </c>
      <c r="D36" s="82">
        <v>9</v>
      </c>
      <c r="E36" s="14">
        <v>21.25</v>
      </c>
      <c r="F36" s="14">
        <f t="shared" si="1"/>
        <v>191.25</v>
      </c>
      <c r="G36" s="42"/>
      <c r="H36" s="43"/>
      <c r="I36" s="44"/>
      <c r="J36" s="44"/>
      <c r="K36" s="33"/>
    </row>
    <row r="37" spans="1:11" s="3" customFormat="1" ht="27.6" x14ac:dyDescent="0.3">
      <c r="A37" s="64">
        <v>29</v>
      </c>
      <c r="B37" s="4" t="s">
        <v>31</v>
      </c>
      <c r="C37" s="32" t="s">
        <v>0</v>
      </c>
      <c r="D37" s="82">
        <v>3</v>
      </c>
      <c r="E37" s="14">
        <v>21.25</v>
      </c>
      <c r="F37" s="14">
        <f t="shared" si="1"/>
        <v>63.75</v>
      </c>
      <c r="G37" s="42" t="s">
        <v>64</v>
      </c>
      <c r="H37" s="43" t="s">
        <v>0</v>
      </c>
      <c r="I37" s="44">
        <v>15</v>
      </c>
      <c r="J37" s="44">
        <v>5.83</v>
      </c>
      <c r="K37" s="33">
        <f>J37*I37</f>
        <v>87.45</v>
      </c>
    </row>
    <row r="38" spans="1:11" s="3" customFormat="1" x14ac:dyDescent="0.3">
      <c r="A38" s="64">
        <v>30</v>
      </c>
      <c r="B38" s="4" t="s">
        <v>36</v>
      </c>
      <c r="C38" s="32" t="s">
        <v>0</v>
      </c>
      <c r="D38" s="82">
        <v>1</v>
      </c>
      <c r="E38" s="14">
        <v>21.25</v>
      </c>
      <c r="F38" s="14">
        <f t="shared" si="1"/>
        <v>21.25</v>
      </c>
      <c r="G38" s="42"/>
      <c r="H38" s="43"/>
      <c r="I38" s="44"/>
      <c r="J38" s="44"/>
      <c r="K38" s="33"/>
    </row>
    <row r="39" spans="1:11" s="3" customFormat="1" x14ac:dyDescent="0.3">
      <c r="A39" s="64">
        <v>31</v>
      </c>
      <c r="B39" s="4" t="s">
        <v>67</v>
      </c>
      <c r="C39" s="32" t="s">
        <v>0</v>
      </c>
      <c r="D39" s="82">
        <v>1</v>
      </c>
      <c r="E39" s="14">
        <v>21.25</v>
      </c>
      <c r="F39" s="14">
        <f t="shared" si="1"/>
        <v>21.25</v>
      </c>
      <c r="G39" s="39" t="s">
        <v>14</v>
      </c>
      <c r="H39" s="33" t="s">
        <v>0</v>
      </c>
      <c r="I39" s="33">
        <v>5</v>
      </c>
      <c r="J39" s="33">
        <v>79.66</v>
      </c>
      <c r="K39" s="33">
        <f t="shared" ref="K39:K41" si="2">J39*I39</f>
        <v>398.29999999999995</v>
      </c>
    </row>
    <row r="40" spans="1:11" s="3" customFormat="1" x14ac:dyDescent="0.3">
      <c r="A40" s="64">
        <v>32</v>
      </c>
      <c r="B40" s="4"/>
      <c r="C40" s="32"/>
      <c r="D40" s="82"/>
      <c r="E40" s="14"/>
      <c r="F40" s="14"/>
      <c r="G40" s="42" t="s">
        <v>37</v>
      </c>
      <c r="H40" s="33" t="s">
        <v>0</v>
      </c>
      <c r="I40" s="33">
        <v>10</v>
      </c>
      <c r="J40" s="33">
        <v>21.9</v>
      </c>
      <c r="K40" s="33">
        <f t="shared" si="2"/>
        <v>219</v>
      </c>
    </row>
    <row r="41" spans="1:11" s="3" customFormat="1" x14ac:dyDescent="0.3">
      <c r="A41" s="64">
        <v>33</v>
      </c>
      <c r="B41" s="4" t="s">
        <v>47</v>
      </c>
      <c r="C41" s="32" t="s">
        <v>0</v>
      </c>
      <c r="D41" s="82">
        <v>3</v>
      </c>
      <c r="E41" s="14">
        <v>4.25</v>
      </c>
      <c r="F41" s="14">
        <f t="shared" si="1"/>
        <v>12.75</v>
      </c>
      <c r="G41" s="45" t="s">
        <v>65</v>
      </c>
      <c r="H41" s="43" t="s">
        <v>25</v>
      </c>
      <c r="I41" s="46">
        <v>100</v>
      </c>
      <c r="J41" s="33">
        <v>7.5</v>
      </c>
      <c r="K41" s="33">
        <f t="shared" si="2"/>
        <v>750</v>
      </c>
    </row>
    <row r="42" spans="1:11" s="3" customFormat="1" ht="27.6" x14ac:dyDescent="0.3">
      <c r="A42" s="64">
        <v>34</v>
      </c>
      <c r="B42" s="4" t="s">
        <v>29</v>
      </c>
      <c r="C42" s="32" t="s">
        <v>0</v>
      </c>
      <c r="D42" s="82">
        <v>5</v>
      </c>
      <c r="E42" s="14">
        <v>42.5</v>
      </c>
      <c r="F42" s="14">
        <f t="shared" si="1"/>
        <v>212.5</v>
      </c>
      <c r="G42" s="35" t="s">
        <v>30</v>
      </c>
      <c r="H42" s="33" t="s">
        <v>0</v>
      </c>
      <c r="I42" s="33">
        <v>10</v>
      </c>
      <c r="J42" s="33">
        <v>150.83000000000001</v>
      </c>
      <c r="K42" s="33">
        <f t="shared" ref="K42:K43" si="3">J42*I42</f>
        <v>1508.3000000000002</v>
      </c>
    </row>
    <row r="43" spans="1:11" s="3" customFormat="1" x14ac:dyDescent="0.3">
      <c r="A43" s="64">
        <v>35</v>
      </c>
      <c r="B43" s="4" t="s">
        <v>48</v>
      </c>
      <c r="C43" s="32" t="s">
        <v>0</v>
      </c>
      <c r="D43" s="82">
        <v>1</v>
      </c>
      <c r="E43" s="14">
        <v>42.5</v>
      </c>
      <c r="F43" s="14">
        <f t="shared" si="1"/>
        <v>42.5</v>
      </c>
      <c r="G43" s="35" t="s">
        <v>66</v>
      </c>
      <c r="H43" s="33" t="s">
        <v>0</v>
      </c>
      <c r="I43" s="33">
        <v>15</v>
      </c>
      <c r="J43" s="33">
        <v>37.58</v>
      </c>
      <c r="K43" s="33">
        <f t="shared" si="3"/>
        <v>563.69999999999993</v>
      </c>
    </row>
    <row r="44" spans="1:11" s="3" customFormat="1" ht="27.6" x14ac:dyDescent="0.3">
      <c r="A44" s="64">
        <v>36</v>
      </c>
      <c r="B44" s="4" t="s">
        <v>32</v>
      </c>
      <c r="C44" s="32" t="s">
        <v>0</v>
      </c>
      <c r="D44" s="33">
        <v>4</v>
      </c>
      <c r="E44" s="14">
        <v>42.5</v>
      </c>
      <c r="F44" s="14">
        <f t="shared" si="1"/>
        <v>170</v>
      </c>
      <c r="G44" s="35" t="s">
        <v>16</v>
      </c>
      <c r="H44" s="33" t="s">
        <v>0</v>
      </c>
      <c r="I44" s="33">
        <v>10</v>
      </c>
      <c r="J44" s="33">
        <v>348</v>
      </c>
      <c r="K44" s="33">
        <f t="shared" ref="K44:K45" si="4">J44*I44</f>
        <v>3480</v>
      </c>
    </row>
    <row r="45" spans="1:11" s="3" customFormat="1" x14ac:dyDescent="0.3">
      <c r="A45" s="64">
        <v>37</v>
      </c>
      <c r="B45" s="4"/>
      <c r="C45" s="32"/>
      <c r="D45" s="33"/>
      <c r="E45" s="14"/>
      <c r="F45" s="14"/>
      <c r="G45" s="47" t="s">
        <v>15</v>
      </c>
      <c r="H45" s="43" t="s">
        <v>0</v>
      </c>
      <c r="I45" s="44">
        <v>10</v>
      </c>
      <c r="J45" s="44">
        <v>94.25</v>
      </c>
      <c r="K45" s="33">
        <f t="shared" si="4"/>
        <v>942.5</v>
      </c>
    </row>
    <row r="46" spans="1:11" s="3" customFormat="1" ht="27.6" x14ac:dyDescent="0.3">
      <c r="A46" s="64">
        <v>38</v>
      </c>
      <c r="B46" s="4" t="s">
        <v>70</v>
      </c>
      <c r="C46" s="32" t="s">
        <v>71</v>
      </c>
      <c r="D46" s="33">
        <v>170</v>
      </c>
      <c r="E46" s="14">
        <v>10.45</v>
      </c>
      <c r="F46" s="14">
        <f t="shared" si="1"/>
        <v>1776.4999999999998</v>
      </c>
      <c r="G46" s="47"/>
      <c r="H46" s="43"/>
      <c r="I46" s="44"/>
      <c r="J46" s="44"/>
      <c r="K46" s="33"/>
    </row>
    <row r="47" spans="1:11" s="3" customFormat="1" ht="28.8" x14ac:dyDescent="0.3">
      <c r="A47" s="12"/>
      <c r="B47" s="48"/>
      <c r="C47" s="49"/>
      <c r="D47" s="50"/>
      <c r="E47" s="50"/>
      <c r="F47" s="50"/>
      <c r="G47" s="52" t="s">
        <v>17</v>
      </c>
      <c r="H47" s="53"/>
      <c r="I47" s="51"/>
      <c r="J47" s="51"/>
      <c r="K47" s="54">
        <f>SUM(K9:K46)</f>
        <v>8356.74</v>
      </c>
    </row>
    <row r="48" spans="1:11" s="3" customFormat="1" x14ac:dyDescent="0.3">
      <c r="A48" s="12"/>
      <c r="B48" s="52" t="s">
        <v>18</v>
      </c>
      <c r="C48" s="53"/>
      <c r="D48" s="55"/>
      <c r="E48" s="55"/>
      <c r="F48" s="54">
        <f>SUM(F9:F47)</f>
        <v>15939.2425</v>
      </c>
      <c r="G48" s="57" t="s">
        <v>19</v>
      </c>
      <c r="H48" s="58">
        <v>0.05</v>
      </c>
      <c r="I48" s="51"/>
      <c r="J48" s="51"/>
      <c r="K48" s="54">
        <f>K47*H48</f>
        <v>417.83699999999999</v>
      </c>
    </row>
    <row r="49" spans="1:11" s="3" customFormat="1" x14ac:dyDescent="0.3">
      <c r="A49" s="12"/>
      <c r="B49" s="57"/>
      <c r="C49" s="59"/>
      <c r="D49" s="56"/>
      <c r="E49" s="56"/>
      <c r="F49" s="54"/>
      <c r="G49" s="60" t="s">
        <v>20</v>
      </c>
      <c r="H49" s="53"/>
      <c r="I49" s="51"/>
      <c r="J49" s="51"/>
      <c r="K49" s="54">
        <f>K47+K48</f>
        <v>8774.5769999999993</v>
      </c>
    </row>
    <row r="50" spans="1:11" s="3" customFormat="1" x14ac:dyDescent="0.3">
      <c r="A50" s="12"/>
      <c r="B50" s="60" t="s">
        <v>21</v>
      </c>
      <c r="C50" s="61"/>
      <c r="D50" s="55"/>
      <c r="E50" s="55"/>
      <c r="F50" s="54">
        <f>F48</f>
        <v>15939.2425</v>
      </c>
      <c r="G50" s="60" t="s">
        <v>22</v>
      </c>
      <c r="H50" s="61"/>
      <c r="I50" s="51"/>
      <c r="J50" s="51"/>
      <c r="K50" s="54">
        <f>F50+K49</f>
        <v>24713.819499999998</v>
      </c>
    </row>
    <row r="51" spans="1:11" s="3" customFormat="1" x14ac:dyDescent="0.3">
      <c r="A51" s="12"/>
      <c r="B51" s="62"/>
      <c r="C51" s="61"/>
      <c r="D51" s="62"/>
      <c r="E51" s="62"/>
      <c r="F51" s="62"/>
      <c r="G51" s="60" t="s">
        <v>23</v>
      </c>
      <c r="H51" s="61"/>
      <c r="I51" s="51"/>
      <c r="J51" s="51"/>
      <c r="K51" s="54">
        <f>K50*0.2</f>
        <v>4942.7638999999999</v>
      </c>
    </row>
    <row r="52" spans="1:11" s="3" customFormat="1" x14ac:dyDescent="0.3">
      <c r="A52" s="12"/>
      <c r="B52" s="62"/>
      <c r="C52" s="61"/>
      <c r="D52" s="62"/>
      <c r="E52" s="62"/>
      <c r="F52" s="62"/>
      <c r="G52" s="60" t="s">
        <v>24</v>
      </c>
      <c r="H52" s="61"/>
      <c r="I52" s="51"/>
      <c r="J52" s="51"/>
      <c r="K52" s="54">
        <f>K51+K50</f>
        <v>29656.583399999996</v>
      </c>
    </row>
    <row r="53" spans="1:11" x14ac:dyDescent="0.3">
      <c r="A53" s="15"/>
      <c r="B53" s="16"/>
      <c r="C53" s="17"/>
      <c r="D53" s="18"/>
      <c r="E53" s="18"/>
      <c r="F53" s="18"/>
      <c r="G53" s="19"/>
      <c r="H53" s="19"/>
      <c r="I53" s="19"/>
      <c r="J53" s="19"/>
      <c r="K53" s="19"/>
    </row>
    <row r="54" spans="1:11" x14ac:dyDescent="0.3">
      <c r="A54" s="20"/>
      <c r="B54" s="20"/>
      <c r="C54" s="20"/>
      <c r="D54" s="20"/>
      <c r="E54" s="20"/>
      <c r="F54" s="20"/>
      <c r="G54" s="21"/>
      <c r="H54" s="20"/>
      <c r="I54" s="20"/>
      <c r="J54" s="20"/>
      <c r="K54" s="20"/>
    </row>
    <row r="55" spans="1:11" x14ac:dyDescent="0.3">
      <c r="A55" s="20"/>
      <c r="B55" s="22"/>
      <c r="C55" s="20"/>
      <c r="D55" s="20"/>
      <c r="E55" s="20"/>
      <c r="F55" s="20"/>
      <c r="G55" s="21"/>
      <c r="H55" s="74"/>
      <c r="I55" s="74"/>
      <c r="J55" s="74"/>
      <c r="K55" s="74"/>
    </row>
    <row r="56" spans="1:11" x14ac:dyDescent="0.3">
      <c r="A56" s="20"/>
      <c r="B56" s="20"/>
      <c r="C56" s="20"/>
      <c r="D56" s="20"/>
      <c r="E56" s="20"/>
      <c r="F56" s="20"/>
      <c r="G56" s="21"/>
      <c r="H56" s="21"/>
      <c r="I56" s="21"/>
      <c r="J56" s="21"/>
      <c r="K56" s="23"/>
    </row>
    <row r="57" spans="1:11" x14ac:dyDescent="0.3">
      <c r="A57" s="24"/>
      <c r="B57" s="75"/>
      <c r="C57" s="75"/>
      <c r="D57" s="25"/>
      <c r="E57" s="25"/>
      <c r="F57" s="25"/>
      <c r="G57" s="21"/>
      <c r="H57" s="21"/>
      <c r="I57" s="21"/>
    </row>
    <row r="58" spans="1:11" x14ac:dyDescent="0.3">
      <c r="A58"/>
      <c r="B58"/>
      <c r="C58"/>
      <c r="D58"/>
      <c r="E58"/>
      <c r="F58"/>
    </row>
    <row r="59" spans="1:11" x14ac:dyDescent="0.3">
      <c r="A59"/>
      <c r="B59"/>
      <c r="C59"/>
      <c r="D59"/>
      <c r="E59"/>
      <c r="F59"/>
    </row>
  </sheetData>
  <autoFilter ref="A8:K8"/>
  <mergeCells count="8">
    <mergeCell ref="H55:K55"/>
    <mergeCell ref="B57:C57"/>
    <mergeCell ref="A5:K7"/>
    <mergeCell ref="A1:B1"/>
    <mergeCell ref="G1:I1"/>
    <mergeCell ref="A2:B2"/>
    <mergeCell ref="A3:J3"/>
    <mergeCell ref="A4:K4"/>
  </mergeCells>
  <pageMargins left="0.82677165354330717" right="0.43307086614173229" top="0.55118110236220474" bottom="0.55118110236220474" header="0.11811023622047245" footer="0.1181102362204724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склад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Горідько Костянтин Вікторович</dc:creator>
  <cp:lastModifiedBy>Dudenko Zhanna</cp:lastModifiedBy>
  <cp:lastPrinted>2020-09-17T06:27:06Z</cp:lastPrinted>
  <dcterms:created xsi:type="dcterms:W3CDTF">2020-01-24T09:14:22Z</dcterms:created>
  <dcterms:modified xsi:type="dcterms:W3CDTF">2022-06-21T07:44:47Z</dcterms:modified>
</cp:coreProperties>
</file>