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Замовники\Нова Пошта\Чернівці\Примірочна\"/>
    </mc:Choice>
  </mc:AlternateContent>
  <bookViews>
    <workbookView xWindow="0" yWindow="0" windowWidth="28095" windowHeight="13320" tabRatio="626"/>
  </bookViews>
  <sheets>
    <sheet name="КОШТОРИС (2)" sheetId="1" r:id="rId1"/>
  </sheets>
  <definedNames>
    <definedName name="_xlnm._FilterDatabase" localSheetId="0" hidden="1">'КОШТОРИС (2)'!$A$6:$I$15</definedName>
    <definedName name="_xlnm.Print_Area" localSheetId="0">'КОШТОРИС (2)'!$A$1:$I$15</definedName>
  </definedNames>
  <calcPr calcId="162913"/>
</workbook>
</file>

<file path=xl/calcChain.xml><?xml version="1.0" encoding="utf-8"?>
<calcChain xmlns="http://schemas.openxmlformats.org/spreadsheetml/2006/main">
  <c r="D14" i="1" l="1"/>
  <c r="H14" i="1" s="1"/>
  <c r="F13" i="1"/>
  <c r="D12" i="1"/>
  <c r="H12" i="1" s="1"/>
  <c r="G11" i="1"/>
  <c r="H10" i="1"/>
  <c r="D9" i="1"/>
  <c r="G9" i="1" s="1"/>
  <c r="I9" i="1" s="1"/>
  <c r="G8" i="1"/>
  <c r="D13" i="1" l="1"/>
  <c r="H13" i="1" s="1"/>
  <c r="D15" i="1"/>
  <c r="H15" i="1" s="1"/>
  <c r="I8" i="1"/>
  <c r="I11" i="1" l="1"/>
</calcChain>
</file>

<file path=xl/sharedStrings.xml><?xml version="1.0" encoding="utf-8"?>
<sst xmlns="http://schemas.openxmlformats.org/spreadsheetml/2006/main" count="38" uniqueCount="32">
  <si>
    <t>Адреса місця проведення робіт: м. Чернівці</t>
  </si>
  <si>
    <t>Номер відділення/підрозділу Замовника: відділення №30, просп. Незалежності, 125 А</t>
  </si>
  <si>
    <t>№ п/п</t>
  </si>
  <si>
    <t>Найменування робіт, матеріалів, витрат</t>
  </si>
  <si>
    <t>Од. вим.</t>
  </si>
  <si>
    <t>Кількість</t>
  </si>
  <si>
    <t>Вартість одиниці, грн.</t>
  </si>
  <si>
    <t>Загальна вартість, грн.</t>
  </si>
  <si>
    <t>Вартість  робіт</t>
  </si>
  <si>
    <t>Вартість матеріалів</t>
  </si>
  <si>
    <t>Вартість робіт</t>
  </si>
  <si>
    <t>Всього</t>
  </si>
  <si>
    <t>a</t>
  </si>
  <si>
    <t>b</t>
  </si>
  <si>
    <t>c</t>
  </si>
  <si>
    <t>d</t>
  </si>
  <si>
    <t>e</t>
  </si>
  <si>
    <t>f</t>
  </si>
  <si>
    <t>g</t>
  </si>
  <si>
    <t>h</t>
  </si>
  <si>
    <t>i</t>
  </si>
  <si>
    <t>Збирання примірочних</t>
  </si>
  <si>
    <t>шт</t>
  </si>
  <si>
    <t>Установка автоматів 1ф</t>
  </si>
  <si>
    <t>Автоматичний вимикач Eaton PL6-C16/1 1Р 16А тип С 6 кА</t>
  </si>
  <si>
    <t>Прокладання проводу перерізом  від 6 мм2 до 35 мм2 з протяжкою в гофротрубу</t>
  </si>
  <si>
    <t>м.п</t>
  </si>
  <si>
    <t>Кабель силовий моноліт Одескабель ВВГ 3х2,5 мідь</t>
  </si>
  <si>
    <t>Труба гофрована з протяжкою Контакт ПВХ 25 мм</t>
  </si>
  <si>
    <t>мп</t>
  </si>
  <si>
    <t>Кріплення для труб Ілєком D25 100 шт./уп.</t>
  </si>
  <si>
    <t>Дюбель 60*6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</si>
</sst>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р_._-;\-* #,##0.00_р_._-;_-* \-??_р_._-;_-@_-"/>
  </numFmts>
  <fonts count="11" x14ac:knownFonts="1">
    <font>
      <sz val="11"/>
      <color rgb="FF000000"/>
      <name val="Calibri"/>
      <charset val="1"/>
    </font>
    <font>
      <sz val="12"/>
      <name val="Times New Roman"/>
      <charset val="204"/>
    </font>
    <font>
      <i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i/>
      <sz val="12"/>
      <color rgb="FF00000A"/>
      <name val="Times New Roman"/>
      <charset val="204"/>
    </font>
    <font>
      <i/>
      <sz val="12"/>
      <color theme="1"/>
      <name val="Times New Roman"/>
      <charset val="204"/>
    </font>
    <font>
      <sz val="11"/>
      <name val="Arial"/>
      <charset val="1"/>
    </font>
    <font>
      <sz val="10"/>
      <name val="Arial"/>
      <charset val="204"/>
    </font>
    <font>
      <sz val="10"/>
      <name val="Arial Cyr"/>
      <charset val="204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165" fontId="10" fillId="0" borderId="0" applyBorder="0" applyProtection="0"/>
    <xf numFmtId="0" fontId="8" fillId="0" borderId="0"/>
  </cellStyleXfs>
  <cellXfs count="57">
    <xf numFmtId="0" fontId="0" fillId="0" borderId="0" xfId="0"/>
    <xf numFmtId="0" fontId="1" fillId="0" borderId="0" xfId="2" applyNumberFormat="1" applyFont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2" applyNumberFormat="1" applyFont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top"/>
    </xf>
    <xf numFmtId="1" fontId="3" fillId="0" borderId="0" xfId="2" applyNumberFormat="1" applyFont="1" applyFill="1" applyBorder="1" applyAlignment="1" applyProtection="1">
      <alignment horizontal="center" vertical="top"/>
    </xf>
    <xf numFmtId="2" fontId="3" fillId="0" borderId="0" xfId="2" applyNumberFormat="1" applyFont="1" applyFill="1" applyBorder="1" applyAlignment="1" applyProtection="1">
      <alignment horizontal="center" vertical="top"/>
    </xf>
    <xf numFmtId="0" fontId="3" fillId="0" borderId="0" xfId="2" applyNumberFormat="1" applyFont="1" applyBorder="1" applyAlignment="1" applyProtection="1">
      <alignment horizontal="center" vertical="center"/>
    </xf>
    <xf numFmtId="0" fontId="1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/>
    </xf>
    <xf numFmtId="2" fontId="4" fillId="0" borderId="0" xfId="2" applyNumberFormat="1" applyFont="1" applyFill="1" applyBorder="1" applyAlignment="1" applyProtection="1">
      <alignment horizontal="left" vertical="center"/>
    </xf>
    <xf numFmtId="1" fontId="1" fillId="0" borderId="0" xfId="2" applyNumberFormat="1" applyFont="1" applyFill="1" applyBorder="1" applyAlignment="1" applyProtection="1">
      <alignment horizontal="center" vertical="center" wrapText="1"/>
    </xf>
    <xf numFmtId="0" fontId="2" fillId="0" borderId="5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top" wrapText="1"/>
    </xf>
    <xf numFmtId="0" fontId="2" fillId="0" borderId="7" xfId="2" applyNumberFormat="1" applyFont="1" applyFill="1" applyBorder="1" applyAlignment="1" applyProtection="1">
      <alignment horizontal="center" vertical="center"/>
    </xf>
    <xf numFmtId="0" fontId="2" fillId="0" borderId="8" xfId="2" applyNumberFormat="1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>
      <alignment horizontal="center" vertical="center"/>
    </xf>
    <xf numFmtId="0" fontId="2" fillId="2" borderId="10" xfId="2" applyNumberFormat="1" applyFont="1" applyFill="1" applyBorder="1" applyAlignment="1" applyProtection="1">
      <alignment horizontal="left" vertical="top" wrapText="1"/>
    </xf>
    <xf numFmtId="0" fontId="2" fillId="2" borderId="10" xfId="2" applyNumberFormat="1" applyFont="1" applyFill="1" applyBorder="1" applyAlignment="1" applyProtection="1">
      <alignment horizontal="center" vertical="top" wrapText="1"/>
    </xf>
    <xf numFmtId="0" fontId="7" fillId="0" borderId="0" xfId="2" applyNumberFormat="1" applyFont="1" applyFill="1" applyBorder="1" applyAlignment="1" applyProtection="1">
      <alignment horizontal="left" vertical="top" wrapText="1"/>
    </xf>
    <xf numFmtId="0" fontId="7" fillId="0" borderId="0" xfId="2" applyNumberFormat="1" applyFont="1" applyFill="1" applyBorder="1" applyAlignment="1" applyProtection="1">
      <alignment horizontal="center" vertical="top" wrapText="1"/>
    </xf>
    <xf numFmtId="4" fontId="7" fillId="0" borderId="0" xfId="2" applyNumberFormat="1" applyFont="1" applyFill="1" applyBorder="1" applyAlignment="1" applyProtection="1">
      <alignment horizontal="right" vertical="top" wrapText="1"/>
    </xf>
    <xf numFmtId="2" fontId="1" fillId="0" borderId="0" xfId="2" applyNumberFormat="1" applyFont="1" applyFill="1" applyBorder="1" applyAlignment="1" applyProtection="1">
      <alignment horizontal="center" vertical="center"/>
    </xf>
    <xf numFmtId="2" fontId="1" fillId="0" borderId="0" xfId="2" applyNumberFormat="1" applyFont="1" applyFill="1" applyBorder="1" applyAlignment="1" applyProtection="1">
      <alignment vertical="center"/>
    </xf>
    <xf numFmtId="2" fontId="2" fillId="0" borderId="4" xfId="2" applyNumberFormat="1" applyFont="1" applyFill="1" applyBorder="1" applyAlignment="1" applyProtection="1">
      <alignment horizontal="center" vertical="top" wrapText="1"/>
    </xf>
    <xf numFmtId="2" fontId="2" fillId="0" borderId="6" xfId="2" applyNumberFormat="1" applyFont="1" applyFill="1" applyBorder="1" applyAlignment="1" applyProtection="1">
      <alignment horizontal="center" vertical="top" wrapText="1"/>
    </xf>
    <xf numFmtId="2" fontId="2" fillId="0" borderId="6" xfId="2" applyNumberFormat="1" applyFont="1" applyFill="1" applyBorder="1" applyAlignment="1" applyProtection="1">
      <alignment horizontal="center" vertical="top"/>
    </xf>
    <xf numFmtId="2" fontId="2" fillId="0" borderId="8" xfId="2" applyNumberFormat="1" applyFont="1" applyFill="1" applyBorder="1" applyAlignment="1" applyProtection="1">
      <alignment horizontal="center" vertical="top" wrapText="1"/>
    </xf>
    <xf numFmtId="2" fontId="2" fillId="0" borderId="8" xfId="2" applyNumberFormat="1" applyFont="1" applyFill="1" applyBorder="1" applyAlignment="1" applyProtection="1">
      <alignment horizontal="center" vertical="top"/>
    </xf>
    <xf numFmtId="2" fontId="2" fillId="3" borderId="10" xfId="2" applyNumberFormat="1" applyFont="1" applyFill="1" applyBorder="1" applyAlignment="1" applyProtection="1">
      <alignment horizontal="center" vertical="top" wrapText="1"/>
    </xf>
    <xf numFmtId="2" fontId="2" fillId="2" borderId="10" xfId="2" applyNumberFormat="1" applyFont="1" applyFill="1" applyBorder="1" applyAlignment="1" applyProtection="1">
      <alignment horizontal="center" vertical="top" wrapText="1"/>
    </xf>
    <xf numFmtId="2" fontId="2" fillId="2" borderId="10" xfId="2" applyNumberFormat="1" applyFont="1" applyFill="1" applyBorder="1" applyAlignment="1" applyProtection="1">
      <alignment horizontal="center" vertical="center" wrapText="1"/>
    </xf>
    <xf numFmtId="2" fontId="7" fillId="0" borderId="0" xfId="2" applyNumberFormat="1" applyFont="1" applyFill="1" applyBorder="1" applyAlignment="1" applyProtection="1">
      <alignment horizontal="right" vertical="top" wrapText="1"/>
    </xf>
    <xf numFmtId="2" fontId="2" fillId="0" borderId="13" xfId="2" applyNumberFormat="1" applyFont="1" applyFill="1" applyBorder="1" applyAlignment="1" applyProtection="1">
      <alignment horizontal="center" vertical="top" wrapText="1"/>
    </xf>
    <xf numFmtId="2" fontId="2" fillId="0" borderId="14" xfId="2" applyNumberFormat="1" applyFont="1" applyFill="1" applyBorder="1" applyAlignment="1" applyProtection="1">
      <alignment horizontal="center" vertical="top" wrapText="1"/>
    </xf>
    <xf numFmtId="2" fontId="2" fillId="0" borderId="15" xfId="2" applyNumberFormat="1" applyFont="1" applyFill="1" applyBorder="1" applyAlignment="1" applyProtection="1">
      <alignment horizontal="center" vertical="top" wrapText="1"/>
    </xf>
    <xf numFmtId="2" fontId="2" fillId="2" borderId="16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top" wrapText="1"/>
    </xf>
    <xf numFmtId="0" fontId="2" fillId="0" borderId="4" xfId="2" applyNumberFormat="1" applyFont="1" applyFill="1" applyBorder="1" applyAlignment="1" applyProtection="1">
      <alignment horizontal="center" vertical="top" wrapText="1"/>
    </xf>
    <xf numFmtId="2" fontId="2" fillId="2" borderId="17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left" vertical="center"/>
    </xf>
    <xf numFmtId="2" fontId="2" fillId="0" borderId="2" xfId="2" applyNumberFormat="1" applyFont="1" applyFill="1" applyBorder="1" applyAlignment="1" applyProtection="1">
      <alignment horizontal="center" vertical="top"/>
    </xf>
    <xf numFmtId="2" fontId="2" fillId="0" borderId="2" xfId="2" applyNumberFormat="1" applyFont="1" applyFill="1" applyBorder="1" applyAlignment="1" applyProtection="1">
      <alignment horizontal="center" vertical="top" wrapText="1"/>
    </xf>
    <xf numFmtId="2" fontId="2" fillId="0" borderId="12" xfId="2" applyNumberFormat="1" applyFont="1" applyFill="1" applyBorder="1" applyAlignment="1" applyProtection="1">
      <alignment horizontal="center" vertical="top" wrapText="1"/>
    </xf>
    <xf numFmtId="0" fontId="5" fillId="2" borderId="0" xfId="2" applyNumberFormat="1" applyFont="1" applyFill="1" applyBorder="1" applyAlignment="1" applyProtection="1">
      <alignment horizontal="center" vertical="center"/>
    </xf>
    <xf numFmtId="2" fontId="4" fillId="2" borderId="0" xfId="2" applyNumberFormat="1" applyFont="1" applyFill="1" applyBorder="1" applyAlignment="1" applyProtection="1">
      <alignment horizontal="left" vertical="center"/>
    </xf>
    <xf numFmtId="0" fontId="1" fillId="2" borderId="0" xfId="2" applyNumberFormat="1" applyFont="1" applyFill="1" applyBorder="1" applyAlignment="1" applyProtection="1">
      <alignment horizontal="center" vertical="center" wrapText="1"/>
    </xf>
    <xf numFmtId="1" fontId="1" fillId="2" borderId="0" xfId="2" applyNumberFormat="1" applyFont="1" applyFill="1" applyBorder="1" applyAlignment="1" applyProtection="1">
      <alignment horizontal="center" vertical="center" wrapText="1"/>
    </xf>
    <xf numFmtId="2" fontId="1" fillId="2" borderId="0" xfId="2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2" applyNumberFormat="1" applyFont="1" applyFill="1" applyBorder="1" applyAlignment="1" applyProtection="1">
      <alignment horizontal="center" vertical="center"/>
    </xf>
    <xf numFmtId="2" fontId="2" fillId="2" borderId="8" xfId="2" applyNumberFormat="1" applyFont="1" applyFill="1" applyBorder="1" applyAlignment="1" applyProtection="1">
      <alignment horizontal="center" vertical="top" wrapText="1"/>
    </xf>
    <xf numFmtId="2" fontId="2" fillId="3" borderId="10" xfId="2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3"/>
    <cellStyle name="Пояснение" xfId="2" builtinId="53"/>
    <cellStyle name="Финансовый 2" xfId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X26"/>
  <sheetViews>
    <sheetView tabSelected="1" zoomScale="85" zoomScaleNormal="85" workbookViewId="0">
      <selection activeCell="I21" sqref="I21"/>
    </sheetView>
  </sheetViews>
  <sheetFormatPr defaultColWidth="9" defaultRowHeight="15.75" x14ac:dyDescent="0.25"/>
  <cols>
    <col min="1" max="1" width="5.28515625" style="4" customWidth="1"/>
    <col min="2" max="2" width="81" style="5"/>
    <col min="3" max="3" width="11.42578125" style="5" customWidth="1"/>
    <col min="4" max="4" width="13.5703125" style="6" customWidth="1"/>
    <col min="5" max="5" width="12.140625" style="7"/>
    <col min="6" max="6" width="13.42578125" style="7"/>
    <col min="7" max="7" width="12.7109375" style="7" customWidth="1"/>
    <col min="8" max="8" width="14.5703125" style="7"/>
    <col min="9" max="9" width="13.7109375" style="7" customWidth="1"/>
    <col min="10" max="212" width="9.140625" style="8"/>
    <col min="213" max="213" width="1.28515625" style="8"/>
    <col min="214" max="214" width="3.85546875" style="8"/>
    <col min="215" max="215" width="81" style="8"/>
    <col min="216" max="986" width="10" style="8"/>
  </cols>
  <sheetData>
    <row r="1" spans="1:986" x14ac:dyDescent="0.25">
      <c r="A1" s="10"/>
      <c r="B1" s="44" t="s">
        <v>0</v>
      </c>
      <c r="C1" s="44"/>
      <c r="D1" s="44"/>
      <c r="E1" s="44"/>
      <c r="F1" s="44"/>
      <c r="G1" s="44"/>
      <c r="H1" s="44"/>
      <c r="I1" s="4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</row>
    <row r="2" spans="1:986" x14ac:dyDescent="0.25">
      <c r="A2" s="10"/>
      <c r="B2" s="11" t="s">
        <v>1</v>
      </c>
      <c r="C2" s="9"/>
      <c r="D2" s="12"/>
      <c r="E2" s="23"/>
      <c r="F2" s="24"/>
      <c r="G2" s="24"/>
      <c r="H2" s="24"/>
      <c r="I2" s="24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</row>
    <row r="3" spans="1:986" s="53" customFormat="1" x14ac:dyDescent="0.25">
      <c r="A3" s="48"/>
      <c r="B3" s="49"/>
      <c r="C3" s="50"/>
      <c r="D3" s="51"/>
      <c r="E3" s="52"/>
      <c r="F3" s="52"/>
      <c r="G3" s="52"/>
      <c r="H3" s="52"/>
      <c r="I3" s="52"/>
      <c r="AKX3" s="54"/>
    </row>
    <row r="4" spans="1:986" ht="16.5" customHeight="1" x14ac:dyDescent="0.25">
      <c r="A4" s="38" t="s">
        <v>2</v>
      </c>
      <c r="B4" s="41" t="s">
        <v>3</v>
      </c>
      <c r="C4" s="41" t="s">
        <v>4</v>
      </c>
      <c r="D4" s="41" t="s">
        <v>5</v>
      </c>
      <c r="E4" s="45" t="s">
        <v>6</v>
      </c>
      <c r="F4" s="45"/>
      <c r="G4" s="46" t="s">
        <v>7</v>
      </c>
      <c r="H4" s="46"/>
      <c r="I4" s="47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</row>
    <row r="5" spans="1:986" s="1" customFormat="1" ht="31.5" x14ac:dyDescent="0.25">
      <c r="A5" s="39"/>
      <c r="B5" s="42"/>
      <c r="C5" s="42"/>
      <c r="D5" s="42"/>
      <c r="E5" s="25" t="s">
        <v>8</v>
      </c>
      <c r="F5" s="25" t="s">
        <v>9</v>
      </c>
      <c r="G5" s="25" t="s">
        <v>10</v>
      </c>
      <c r="H5" s="25" t="s">
        <v>9</v>
      </c>
      <c r="I5" s="34" t="s">
        <v>11</v>
      </c>
    </row>
    <row r="6" spans="1:986" x14ac:dyDescent="0.25">
      <c r="A6" s="13" t="s">
        <v>12</v>
      </c>
      <c r="B6" s="14" t="s">
        <v>13</v>
      </c>
      <c r="C6" s="14" t="s">
        <v>14</v>
      </c>
      <c r="D6" s="14" t="s">
        <v>15</v>
      </c>
      <c r="E6" s="26" t="s">
        <v>16</v>
      </c>
      <c r="F6" s="26" t="s">
        <v>17</v>
      </c>
      <c r="G6" s="27" t="s">
        <v>18</v>
      </c>
      <c r="H6" s="26" t="s">
        <v>19</v>
      </c>
      <c r="I6" s="35" t="s">
        <v>20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</row>
    <row r="7" spans="1:986" x14ac:dyDescent="0.25">
      <c r="A7" s="15"/>
      <c r="B7" s="16"/>
      <c r="C7" s="16"/>
      <c r="D7" s="16"/>
      <c r="E7" s="55"/>
      <c r="F7" s="28"/>
      <c r="G7" s="29"/>
      <c r="H7" s="28"/>
      <c r="I7" s="3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</row>
    <row r="8" spans="1:986" s="2" customFormat="1" ht="18.75" customHeight="1" x14ac:dyDescent="0.25">
      <c r="A8" s="17">
        <v>1</v>
      </c>
      <c r="B8" s="18" t="s">
        <v>21</v>
      </c>
      <c r="C8" s="19" t="s">
        <v>22</v>
      </c>
      <c r="D8" s="19">
        <v>1</v>
      </c>
      <c r="E8" s="31">
        <v>2000</v>
      </c>
      <c r="F8" s="31"/>
      <c r="G8" s="30">
        <f>D8*E8</f>
        <v>2000</v>
      </c>
      <c r="H8" s="31"/>
      <c r="I8" s="37">
        <f>SUM(G8:H8)</f>
        <v>2000</v>
      </c>
    </row>
    <row r="9" spans="1:986" s="2" customFormat="1" x14ac:dyDescent="0.25">
      <c r="A9" s="40">
        <v>2</v>
      </c>
      <c r="B9" s="18" t="s">
        <v>23</v>
      </c>
      <c r="C9" s="19" t="s">
        <v>22</v>
      </c>
      <c r="D9" s="19">
        <f>D10</f>
        <v>1</v>
      </c>
      <c r="E9" s="31">
        <v>50</v>
      </c>
      <c r="F9" s="31"/>
      <c r="G9" s="56">
        <f t="shared" ref="G9" si="0">D9*E9</f>
        <v>50</v>
      </c>
      <c r="H9" s="32"/>
      <c r="I9" s="43">
        <f>SUM(G9:H10)</f>
        <v>170.92000000000002</v>
      </c>
    </row>
    <row r="10" spans="1:986" s="2" customFormat="1" ht="18.75" customHeight="1" x14ac:dyDescent="0.25">
      <c r="A10" s="40"/>
      <c r="B10" s="18" t="s">
        <v>24</v>
      </c>
      <c r="C10" s="19" t="s">
        <v>22</v>
      </c>
      <c r="D10" s="19">
        <v>1</v>
      </c>
      <c r="E10" s="31"/>
      <c r="F10" s="31">
        <v>120.92</v>
      </c>
      <c r="G10" s="56"/>
      <c r="H10" s="32">
        <f t="shared" ref="H10" si="1">SUM(D10*F10)</f>
        <v>120.92</v>
      </c>
      <c r="I10" s="43"/>
    </row>
    <row r="11" spans="1:986" s="2" customFormat="1" ht="31.5" x14ac:dyDescent="0.25">
      <c r="A11" s="40">
        <v>3</v>
      </c>
      <c r="B11" s="18" t="s">
        <v>25</v>
      </c>
      <c r="C11" s="19" t="s">
        <v>26</v>
      </c>
      <c r="D11" s="19">
        <v>10</v>
      </c>
      <c r="E11" s="31">
        <v>10</v>
      </c>
      <c r="F11" s="31"/>
      <c r="G11" s="56">
        <f t="shared" ref="G11" si="2">D11*E11</f>
        <v>100</v>
      </c>
      <c r="H11" s="32"/>
      <c r="I11" s="43">
        <f>SUM(G11:H15)</f>
        <v>708.46499999999992</v>
      </c>
    </row>
    <row r="12" spans="1:986" s="2" customFormat="1" ht="18.75" customHeight="1" x14ac:dyDescent="0.25">
      <c r="A12" s="40"/>
      <c r="B12" s="18" t="s">
        <v>27</v>
      </c>
      <c r="C12" s="19" t="s">
        <v>26</v>
      </c>
      <c r="D12" s="19">
        <f>D11*1.05</f>
        <v>10.5</v>
      </c>
      <c r="E12" s="31"/>
      <c r="F12" s="31">
        <v>45.83</v>
      </c>
      <c r="G12" s="56"/>
      <c r="H12" s="32">
        <f t="shared" ref="H12:H15" si="3">SUM(D12*F12)</f>
        <v>481.21499999999997</v>
      </c>
      <c r="I12" s="43"/>
    </row>
    <row r="13" spans="1:986" s="2" customFormat="1" ht="18.75" customHeight="1" x14ac:dyDescent="0.25">
      <c r="A13" s="40"/>
      <c r="B13" s="18" t="s">
        <v>28</v>
      </c>
      <c r="C13" s="19" t="s">
        <v>29</v>
      </c>
      <c r="D13" s="19">
        <f>D12</f>
        <v>10.5</v>
      </c>
      <c r="E13" s="31"/>
      <c r="F13" s="31">
        <f>222.2/25/1.2</f>
        <v>7.4066666666666672</v>
      </c>
      <c r="G13" s="56"/>
      <c r="H13" s="32">
        <f t="shared" si="3"/>
        <v>77.77000000000001</v>
      </c>
      <c r="I13" s="43"/>
    </row>
    <row r="14" spans="1:986" s="2" customFormat="1" ht="18.75" customHeight="1" x14ac:dyDescent="0.25">
      <c r="A14" s="40"/>
      <c r="B14" s="18" t="s">
        <v>30</v>
      </c>
      <c r="C14" s="19" t="s">
        <v>22</v>
      </c>
      <c r="D14" s="19">
        <f>_xlfn.CEILING.MATH(D11*3/100,1)</f>
        <v>1</v>
      </c>
      <c r="E14" s="31"/>
      <c r="F14" s="31">
        <v>1.48</v>
      </c>
      <c r="G14" s="56"/>
      <c r="H14" s="32">
        <f t="shared" si="3"/>
        <v>1.48</v>
      </c>
      <c r="I14" s="43"/>
    </row>
    <row r="15" spans="1:986" s="2" customFormat="1" ht="18.75" customHeight="1" x14ac:dyDescent="0.25">
      <c r="A15" s="40"/>
      <c r="B15" s="18" t="s">
        <v>31</v>
      </c>
      <c r="C15" s="19" t="s">
        <v>22</v>
      </c>
      <c r="D15" s="19">
        <f>D14*100</f>
        <v>100</v>
      </c>
      <c r="E15" s="31"/>
      <c r="F15" s="32">
        <v>0.48</v>
      </c>
      <c r="G15" s="56"/>
      <c r="H15" s="31">
        <f t="shared" si="3"/>
        <v>48</v>
      </c>
      <c r="I15" s="43"/>
    </row>
    <row r="16" spans="1:986" s="3" customFormat="1" x14ac:dyDescent="0.25">
      <c r="A16" s="4"/>
      <c r="B16" s="20"/>
      <c r="C16" s="21"/>
      <c r="D16" s="22"/>
      <c r="E16" s="33"/>
      <c r="F16" s="33"/>
      <c r="G16" s="33"/>
      <c r="H16" s="33"/>
      <c r="I16" s="33"/>
    </row>
    <row r="17" spans="1:9" s="3" customFormat="1" x14ac:dyDescent="0.25">
      <c r="A17" s="4"/>
      <c r="B17" s="20"/>
      <c r="C17" s="21"/>
      <c r="D17" s="22"/>
      <c r="E17" s="33"/>
      <c r="F17" s="33"/>
      <c r="G17" s="33"/>
      <c r="H17" s="33"/>
      <c r="I17" s="33"/>
    </row>
    <row r="18" spans="1:9" s="3" customFormat="1" x14ac:dyDescent="0.25">
      <c r="A18" s="4"/>
      <c r="B18" s="20"/>
      <c r="C18" s="21"/>
      <c r="D18" s="22"/>
      <c r="E18" s="33"/>
      <c r="F18" s="33"/>
      <c r="G18" s="33"/>
      <c r="H18" s="33"/>
      <c r="I18" s="33"/>
    </row>
    <row r="19" spans="1:9" s="3" customFormat="1" x14ac:dyDescent="0.25">
      <c r="A19" s="4"/>
      <c r="B19" s="20"/>
      <c r="C19" s="21"/>
      <c r="D19" s="22"/>
      <c r="E19" s="33"/>
      <c r="F19" s="33"/>
      <c r="G19" s="33"/>
      <c r="H19" s="33"/>
      <c r="I19" s="33"/>
    </row>
    <row r="20" spans="1:9" s="3" customFormat="1" x14ac:dyDescent="0.25">
      <c r="A20" s="4"/>
      <c r="B20" s="20"/>
      <c r="C20" s="21"/>
      <c r="D20" s="22"/>
      <c r="E20" s="33"/>
      <c r="F20" s="33"/>
      <c r="G20" s="33"/>
      <c r="H20" s="33"/>
      <c r="I20" s="33"/>
    </row>
    <row r="21" spans="1:9" s="3" customFormat="1" x14ac:dyDescent="0.25">
      <c r="A21" s="4"/>
      <c r="B21" s="20"/>
      <c r="C21" s="21"/>
      <c r="D21" s="22"/>
      <c r="E21" s="33"/>
      <c r="F21" s="33"/>
      <c r="G21" s="33"/>
      <c r="H21" s="33"/>
      <c r="I21" s="33"/>
    </row>
    <row r="22" spans="1:9" s="3" customFormat="1" x14ac:dyDescent="0.25">
      <c r="A22" s="4"/>
      <c r="B22" s="20"/>
      <c r="C22" s="21"/>
      <c r="D22" s="22"/>
      <c r="E22" s="33"/>
      <c r="F22" s="33"/>
      <c r="G22" s="33"/>
      <c r="H22" s="33"/>
      <c r="I22" s="33"/>
    </row>
    <row r="23" spans="1:9" s="3" customFormat="1" x14ac:dyDescent="0.25">
      <c r="A23" s="4"/>
      <c r="B23" s="20"/>
      <c r="C23" s="21"/>
      <c r="D23" s="22"/>
      <c r="E23" s="33"/>
      <c r="F23" s="33"/>
      <c r="G23" s="33"/>
      <c r="H23" s="33"/>
      <c r="I23" s="33"/>
    </row>
    <row r="24" spans="1:9" s="3" customFormat="1" x14ac:dyDescent="0.25">
      <c r="A24" s="4"/>
      <c r="B24" s="20"/>
      <c r="C24" s="21"/>
      <c r="D24" s="22"/>
      <c r="E24" s="33"/>
      <c r="F24" s="33"/>
      <c r="G24" s="33"/>
      <c r="H24" s="33"/>
      <c r="I24" s="33"/>
    </row>
    <row r="25" spans="1:9" s="3" customFormat="1" x14ac:dyDescent="0.25">
      <c r="A25" s="4"/>
      <c r="B25" s="20"/>
      <c r="C25" s="21"/>
      <c r="D25" s="22"/>
      <c r="E25" s="33"/>
      <c r="F25" s="33"/>
      <c r="G25" s="33"/>
      <c r="H25" s="33"/>
      <c r="I25" s="33"/>
    </row>
    <row r="26" spans="1:9" s="3" customFormat="1" x14ac:dyDescent="0.25">
      <c r="A26" s="4"/>
      <c r="B26" s="20"/>
      <c r="C26" s="21"/>
      <c r="D26" s="22"/>
      <c r="E26" s="33"/>
      <c r="F26" s="33"/>
      <c r="G26" s="33"/>
      <c r="H26" s="33"/>
      <c r="I26" s="33"/>
    </row>
  </sheetData>
  <autoFilter ref="A6:I15"/>
  <mergeCells count="11">
    <mergeCell ref="B1:I1"/>
    <mergeCell ref="E4:F4"/>
    <mergeCell ref="G4:I4"/>
    <mergeCell ref="A4:A5"/>
    <mergeCell ref="A9:A10"/>
    <mergeCell ref="A11:A15"/>
    <mergeCell ref="B4:B5"/>
    <mergeCell ref="C4:C5"/>
    <mergeCell ref="D4:D5"/>
    <mergeCell ref="I9:I10"/>
    <mergeCell ref="I11:I15"/>
  </mergeCells>
  <printOptions horizontalCentered="1" verticalCentered="1"/>
  <pageMargins left="0.39374999999999999" right="0.196527777777778" top="0.39374999999999999" bottom="0.39374999999999999" header="0.51111111111111096" footer="0.51111111111111096"/>
  <pageSetup paperSize="9" firstPageNumber="0" fitToHeight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КОШТОРИС (2)</vt:lpstr>
      <vt:lpstr>'КОШТОРИС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Маркітан Роман Семенович</dc:creator>
  <cp:lastModifiedBy>User</cp:lastModifiedBy>
  <cp:revision>1</cp:revision>
  <cp:lastPrinted>2019-04-18T09:53:00Z</cp:lastPrinted>
  <dcterms:created xsi:type="dcterms:W3CDTF">2015-06-05T20:19:00Z</dcterms:created>
  <dcterms:modified xsi:type="dcterms:W3CDTF">2022-09-14T08:40:48Z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1049-10.1.0.5707</vt:lpwstr>
  </property>
</Properties>
</file>