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Нежин фасад\"/>
    </mc:Choice>
  </mc:AlternateContent>
  <bookViews>
    <workbookView xWindow="0" yWindow="0" windowWidth="18930" windowHeight="465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Лист1!$A$7:$I$47</definedName>
    <definedName name="Виконується">#REF!</definedName>
  </definedNames>
  <calcPr calcId="162913" iterateDelta="1E-4"/>
</workbook>
</file>

<file path=xl/calcChain.xml><?xml version="1.0" encoding="utf-8"?>
<calcChain xmlns="http://schemas.openxmlformats.org/spreadsheetml/2006/main">
  <c r="K36" i="51" l="1"/>
  <c r="I36" i="51"/>
  <c r="K40" i="51"/>
  <c r="K38" i="51"/>
  <c r="K32" i="51"/>
  <c r="K31" i="51"/>
  <c r="I15" i="51"/>
  <c r="I16" i="51"/>
  <c r="I19" i="51"/>
  <c r="I18" i="51"/>
  <c r="I20" i="51"/>
  <c r="I21" i="51"/>
  <c r="I22" i="51"/>
  <c r="I23" i="51"/>
  <c r="I33" i="51"/>
  <c r="K35" i="51"/>
  <c r="K37" i="51"/>
  <c r="K39" i="51"/>
  <c r="K28" i="51"/>
  <c r="K30" i="51"/>
  <c r="K33" i="51"/>
  <c r="K14" i="51"/>
  <c r="K13" i="51"/>
  <c r="F13" i="51"/>
  <c r="F11" i="51"/>
  <c r="F30" i="51" l="1"/>
  <c r="F33" i="51"/>
  <c r="F35" i="51"/>
  <c r="F37" i="51"/>
  <c r="F39" i="51"/>
  <c r="K21" i="51"/>
  <c r="K20" i="51"/>
  <c r="K18" i="51"/>
  <c r="K19" i="51"/>
  <c r="K16" i="51"/>
  <c r="F22" i="51"/>
  <c r="K24" i="51" l="1"/>
  <c r="K23" i="51"/>
  <c r="K22" i="51"/>
  <c r="K17" i="51" l="1"/>
  <c r="K15" i="51"/>
  <c r="F10" i="51" l="1"/>
  <c r="F20" i="51" l="1"/>
  <c r="F17" i="51"/>
  <c r="K26" i="51" l="1"/>
  <c r="K41" i="51" l="1"/>
  <c r="F28" i="51"/>
  <c r="F41" i="51" l="1"/>
  <c r="F15" i="51" l="1"/>
  <c r="F26" i="51" s="1"/>
  <c r="F43" i="51" s="1"/>
  <c r="F45" i="51" l="1"/>
  <c r="K42" i="51" l="1"/>
  <c r="K43" i="51" s="1"/>
  <c r="K44" i="51" s="1"/>
  <c r="K45" i="51" s="1"/>
  <c r="K46" i="51" s="1"/>
  <c r="K47" i="51" s="1"/>
</calcChain>
</file>

<file path=xl/sharedStrings.xml><?xml version="1.0" encoding="utf-8"?>
<sst xmlns="http://schemas.openxmlformats.org/spreadsheetml/2006/main" count="179" uniqueCount="142">
  <si>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</si>
  <si>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</si>
  <si>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</si>
  <si>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</si>
  <si>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</si>
  <si>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</si>
  <si>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</si>
  <si>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</si>
  <si>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</si>
  <si>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</si>
  <si>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</si>
  <si>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</si>
  <si>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</si>
  <si>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</si>
  <si>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</si>
  <si>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</si>
  <si>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</si>
  <si>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</si>
  <si>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</si>
  <si>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</si>
  <si>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</si>
  <si>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</si>
  <si>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</si>
  <si>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</si>
  <si>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</si>
  <si>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</si>
  <si>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</si>
  <si>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</si>
  <si>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</si>
  <si>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</si>
  <si>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</si>
  <si>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</si>
  <si>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</si>
  <si>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</si>
  <si>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</si>
  <si>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</si>
  <si>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</si>
  <si>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</si>
  <si>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</si>
  <si>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</si>
  <si>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</si>
  <si>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</si>
  <si>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</si>
  <si>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</si>
  <si>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</si>
  <si>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</si>
  <si>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</si>
  <si>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</si>
  <si>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</si>
  <si>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</si>
  <si>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</si>
  <si>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</si>
  <si>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</si>
  <si>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</si>
  <si>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</si>
  <si>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</si>
  <si>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</si>
  <si>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</si>
  <si>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</si>
  <si>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</si>
  <si>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</si>
  <si>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</si>
  <si>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</si>
  <si>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</si>
  <si>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</si>
  <si>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</si>
  <si>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</si>
  <si>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</si>
  <si>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</si>
  <si>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</si>
  <si>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</si>
  <si>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</si>
  <si>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</si>
  <si>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</si>
  <si>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</si>
  <si>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</si>
  <si>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</si>
  <si>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</si>
  <si>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</si>
  <si>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</si>
  <si>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</si>
  <si>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м.п.</t>
  </si>
  <si>
    <t>ВСЬОГО  ВАРТІСТЬ  РОБІТ, грн.( без ПДВ):</t>
  </si>
  <si>
    <t>ВСЬОГО  ВАРТІСТЬ МАТЕРІАЛІВ, грн.( без ПДВ):</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</si>
  <si>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</si>
  <si>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</si>
  <si>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</si>
  <si>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</si>
  <si>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</si>
  <si>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</si>
  <si>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</si>
  <si>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</si>
  <si>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</si>
  <si>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</si>
  <si>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</si>
  <si>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ПО Кошторису  без ПДВ, ГРН.:</t>
  </si>
  <si>
    <t>ВСЬОГО ПО Кошторису  з ПДВ, ГРН.:</t>
  </si>
  <si>
    <t>демонтаж</t>
  </si>
  <si>
    <t>Монтаж</t>
  </si>
  <si>
    <t xml:space="preserve"> Генпідрядник  -</t>
  </si>
  <si>
    <t xml:space="preserve"> Договір Генерального підряду  № </t>
  </si>
  <si>
    <t>Фасад</t>
  </si>
  <si>
    <t>Демонтаж /відбивання штукатурки</t>
  </si>
  <si>
    <t>м2</t>
  </si>
  <si>
    <t>Штукатурення стін</t>
  </si>
  <si>
    <t>кг</t>
  </si>
  <si>
    <t>Клей для теплоізоляції BauGut KLT 25 кг</t>
  </si>
  <si>
    <t>Кутник перфорований алюмінієвий ШТУКАТУР з сіткою 70х70 мм 2,5 м</t>
  </si>
  <si>
    <t>Часткове шпаклювання стін (шпаклювання + грунтування)</t>
  </si>
  <si>
    <t>Ґрунтовка глибокопроникна Ceresit CT 17 2 л</t>
  </si>
  <si>
    <t>л</t>
  </si>
  <si>
    <t>Пофарбування фасаду (2-о разове пофарбування+грунтування) K=1,4</t>
  </si>
  <si>
    <t>Ґрунтувальна фарба адгезійна Ceresit CT 16 QUARTZCONTACT 5 л</t>
  </si>
  <si>
    <t>Фарба латексна акрилова Siltek Beton Pro База FС шовковистий мат база під тонування 4,5 л</t>
  </si>
  <si>
    <t>Послуга з тонування</t>
  </si>
  <si>
    <t>посл</t>
  </si>
  <si>
    <t>Монтаж кутника</t>
  </si>
  <si>
    <t>Сходи</t>
  </si>
  <si>
    <t>ВСЬОГО ВАРТІСТЬ СХОДИ грн.( без ПДВ):</t>
  </si>
  <si>
    <t>ВСЬОГО ВАРТІСТЬ МАТЕРІАЛІВ СХОДИ, грн. (без ПДВ):</t>
  </si>
  <si>
    <t>Очищення металевих поверхонь</t>
  </si>
  <si>
    <t>Пофарбування металевих частин сходів (грунтування+пофарбування)</t>
  </si>
  <si>
    <t>Грунтування бетону</t>
  </si>
  <si>
    <t>Ремонт бетонних сходів</t>
  </si>
  <si>
    <t>Монтаж алюмінієвого кутника</t>
  </si>
  <si>
    <t>м/п</t>
  </si>
  <si>
    <t>Укладання гумової плитки з прирізкою</t>
  </si>
  <si>
    <t>Найменування будови та її адреса : Ремонт вхідної групи м. Ніжин вул Гоголя 2а</t>
  </si>
  <si>
    <t>Демонтаж існуючих постерів (зі збереженням)</t>
  </si>
  <si>
    <t>Монтаж постерів</t>
  </si>
  <si>
    <t>Двостороння клейка стрічка HPX для творчості 12 мм x 10 м FT1510</t>
  </si>
  <si>
    <t>Дюбель ударний 6х60</t>
  </si>
  <si>
    <t>Ґрунтовка Kompozit ГФ-021 світло-сірий мат 0,9 кг</t>
  </si>
  <si>
    <t>Емаль Kompozit алкідна ПФ-115 світло-сірий глянець 0,9 кг</t>
  </si>
  <si>
    <t>Розчинник Уайт-спірит Хімреактив 0,47 л</t>
  </si>
  <si>
    <t>Кутник для плитки Braz Line зовнішній гнучкий алюміній 11 мм 2,7м срібло</t>
  </si>
  <si>
    <t>Травмобезпечна гумова плитка (500х500 мм, 12 мм) ТМ Укрплит</t>
  </si>
  <si>
    <t>Клей для гумової плитки</t>
  </si>
  <si>
    <t>Ремонтна суміш Ceresit RS 88</t>
  </si>
  <si>
    <t xml:space="preserve">Замовник -                                            </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</si>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</sst>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8">
    <font>
      <sz val="10"/>
      <name val="Arial"/>
      <charset val="134"/>
    </font>
    <font>
      <sz val="11"/>
      <color theme="1"/>
      <name val="Calibri"/>
      <family val="2"/>
      <charset val="204"/>
      <scheme val="minor"/>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sz val="10"/>
      <color rgb="FF000000"/>
      <name val="Calibri"/>
      <family val="2"/>
      <charset val="204"/>
      <scheme val="minor"/>
    </font>
    <font>
      <b/>
      <sz val="10"/>
      <color theme="1"/>
      <name val="Calibri"/>
      <family val="2"/>
      <charset val="204"/>
      <scheme val="minor"/>
    </font>
    <font>
      <b/>
      <sz val="12"/>
      <color theme="1"/>
      <name val="Times New Roman"/>
      <family val="1"/>
      <charset val="204"/>
    </font>
    <font>
      <sz val="10"/>
      <color theme="1"/>
      <name val="Calibri"/>
      <family val="2"/>
      <scheme val="minor"/>
    </font>
    <font>
      <b/>
      <sz val="11"/>
      <name val="Arial"/>
      <family val="2"/>
      <charset val="204"/>
    </font>
    <font>
      <b/>
      <sz val="11"/>
      <name val="Calibri"/>
      <family val="2"/>
      <charset val="204"/>
      <scheme val="minor"/>
    </font>
    <font>
      <sz val="10"/>
      <name val="Arial Cyr"/>
      <family val="2"/>
      <charset val="204"/>
    </font>
    <font>
      <sz val="10"/>
      <color rgb="FFFF0000"/>
      <name val="Calibri"/>
      <family val="2"/>
      <charset val="204"/>
      <scheme val="minor"/>
    </font>
    <font>
      <b/>
      <sz val="10"/>
      <name val="Calibri"/>
      <family val="2"/>
      <charset val="204"/>
      <scheme val="minor"/>
    </font>
    <font>
      <sz val="10"/>
      <name val="Arial"/>
      <family val="2"/>
    </font>
    <font>
      <b/>
      <sz val="12"/>
      <name val="Calibri"/>
      <family val="2"/>
      <charset val="204"/>
      <scheme val="minor"/>
    </font>
    <font>
      <sz val="12"/>
      <name val="Calibri"/>
      <family val="2"/>
      <charset val="204"/>
      <scheme val="minor"/>
    </font>
    <font>
      <b/>
      <sz val="12"/>
      <color theme="1"/>
      <name val="Calibri"/>
      <family val="2"/>
      <charset val="204"/>
      <scheme val="minor"/>
    </font>
    <font>
      <sz val="12"/>
      <color theme="1"/>
      <name val="Calibri"/>
      <family val="2"/>
      <charset val="204"/>
      <scheme val="minor"/>
    </font>
    <font>
      <u/>
      <sz val="10"/>
      <color theme="1"/>
      <name val="Calibri"/>
      <family val="2"/>
      <charset val="204"/>
      <scheme val="minor"/>
    </font>
    <font>
      <sz val="10"/>
      <color indexed="8"/>
      <name val="Calibri"/>
      <family val="2"/>
      <charset val="204"/>
      <scheme val="minor"/>
    </font>
    <font>
      <sz val="11"/>
      <color indexed="8"/>
      <name val="Times New Roman"/>
      <family val="1"/>
      <charset val="204"/>
    </font>
    <font>
      <b/>
      <u/>
      <sz val="12"/>
      <color rgb="FFFF0000"/>
      <name val="Calibri"/>
      <family val="2"/>
      <charset val="204"/>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74">
    <xf numFmtId="0" fontId="0" fillId="0" borderId="0"/>
    <xf numFmtId="0" fontId="19" fillId="0" borderId="0"/>
    <xf numFmtId="0" fontId="17" fillId="0" borderId="0">
      <alignment horizontal="center" vertical="center"/>
    </xf>
    <xf numFmtId="164" fontId="3" fillId="0" borderId="0" applyFont="0" applyFill="0" applyBorder="0" applyAlignment="0" applyProtection="0"/>
    <xf numFmtId="0" fontId="5" fillId="0" borderId="0"/>
    <xf numFmtId="0" fontId="28" fillId="0" borderId="0">
      <alignment horizontal="left" vertical="top"/>
    </xf>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4"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5" fillId="0" borderId="0"/>
    <xf numFmtId="0" fontId="27" fillId="0" borderId="0">
      <alignment horizontal="left" vertical="top"/>
    </xf>
    <xf numFmtId="0" fontId="22" fillId="0" borderId="0">
      <alignment horizontal="center" vertical="top"/>
    </xf>
    <xf numFmtId="0" fontId="32" fillId="0" borderId="0"/>
    <xf numFmtId="0" fontId="5"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3"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5"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3" fillId="0" borderId="0" applyFont="0" applyFill="0" applyBorder="0" applyAlignment="0" applyProtection="0"/>
    <xf numFmtId="0" fontId="44" fillId="0" borderId="0">
      <protection locked="0"/>
    </xf>
    <xf numFmtId="0" fontId="44" fillId="0" borderId="0"/>
    <xf numFmtId="0" fontId="56" fillId="0" borderId="0"/>
    <xf numFmtId="0" fontId="1" fillId="0" borderId="0"/>
    <xf numFmtId="0" fontId="1" fillId="0" borderId="0"/>
    <xf numFmtId="0" fontId="1" fillId="0" borderId="0"/>
    <xf numFmtId="0" fontId="5" fillId="0" borderId="0"/>
    <xf numFmtId="0" fontId="1" fillId="0" borderId="0"/>
    <xf numFmtId="0" fontId="3" fillId="0" borderId="0"/>
    <xf numFmtId="0" fontId="1" fillId="0" borderId="1"/>
    <xf numFmtId="0" fontId="1" fillId="0" borderId="0"/>
    <xf numFmtId="0" fontId="4" fillId="0" borderId="0">
      <alignment vertical="center"/>
    </xf>
    <xf numFmtId="0" fontId="1" fillId="0" borderId="0"/>
    <xf numFmtId="0" fontId="1" fillId="0" borderId="0"/>
    <xf numFmtId="0" fontId="1" fillId="0" borderId="0"/>
    <xf numFmtId="0" fontId="5" fillId="0" borderId="0">
      <protection locked="0"/>
    </xf>
    <xf numFmtId="0" fontId="5" fillId="0" borderId="0"/>
  </cellStyleXfs>
  <cellXfs count="189">
    <xf numFmtId="0" fontId="0" fillId="0" borderId="0" xfId="0"/>
    <xf numFmtId="0" fontId="5" fillId="0" borderId="0" xfId="4" applyFont="1" applyFill="1" applyBorder="1"/>
    <xf numFmtId="0" fontId="6" fillId="0" borderId="0" xfId="48" applyFont="1" applyFill="1" applyBorder="1" applyAlignment="1">
      <alignment horizontal="left" vertical="top"/>
    </xf>
    <xf numFmtId="0" fontId="7" fillId="0" borderId="0" xfId="4" applyFont="1" applyFill="1" applyBorder="1" applyAlignment="1">
      <alignment vertical="center" wrapText="1"/>
    </xf>
    <xf numFmtId="0" fontId="9" fillId="0" borderId="5" xfId="4" applyFont="1" applyFill="1" applyBorder="1" applyAlignment="1">
      <alignment horizontal="left" vertical="top"/>
    </xf>
    <xf numFmtId="0" fontId="5" fillId="0" borderId="5" xfId="4" applyFont="1" applyFill="1" applyBorder="1" applyAlignment="1">
      <alignment horizontal="left" vertical="center"/>
    </xf>
    <xf numFmtId="0" fontId="5" fillId="0" borderId="0" xfId="4" applyFont="1" applyFill="1" applyBorder="1" applyAlignment="1">
      <alignment horizontal="left" vertical="center"/>
    </xf>
    <xf numFmtId="0" fontId="5" fillId="0" borderId="5" xfId="4" applyFont="1" applyFill="1" applyBorder="1"/>
    <xf numFmtId="0" fontId="5" fillId="0" borderId="10" xfId="4" applyFont="1" applyFill="1" applyBorder="1" applyAlignment="1">
      <alignment horizontal="left" vertical="center"/>
    </xf>
    <xf numFmtId="0" fontId="5" fillId="0" borderId="10" xfId="4" applyFont="1" applyFill="1" applyBorder="1"/>
    <xf numFmtId="0" fontId="10" fillId="0" borderId="0" xfId="9" applyFont="1"/>
    <xf numFmtId="0" fontId="12" fillId="0" borderId="0" xfId="9" applyFont="1"/>
    <xf numFmtId="0" fontId="6" fillId="0" borderId="0" xfId="48" applyFont="1" applyFill="1" applyAlignment="1">
      <alignment horizontal="center" vertical="top" wrapText="1"/>
    </xf>
    <xf numFmtId="0" fontId="12" fillId="0" borderId="0" xfId="9" applyFont="1" applyAlignment="1">
      <alignment horizontal="center" vertical="top" wrapText="1"/>
    </xf>
    <xf numFmtId="0" fontId="12" fillId="0" borderId="0" xfId="9" applyFont="1" applyAlignment="1">
      <alignment wrapText="1"/>
    </xf>
    <xf numFmtId="0" fontId="10" fillId="0" borderId="1" xfId="9" applyFont="1" applyBorder="1"/>
    <xf numFmtId="0" fontId="7" fillId="0" borderId="1" xfId="9" applyFont="1" applyBorder="1" applyAlignment="1">
      <alignment horizontal="center" vertical="center"/>
    </xf>
    <xf numFmtId="0" fontId="12" fillId="0" borderId="13" xfId="9" applyFont="1" applyBorder="1"/>
    <xf numFmtId="0" fontId="12" fillId="0" borderId="0" xfId="9" applyFont="1" applyBorder="1"/>
    <xf numFmtId="0" fontId="12" fillId="0" borderId="0" xfId="9" applyFont="1" applyBorder="1" applyAlignment="1">
      <alignment horizontal="left" wrapText="1"/>
    </xf>
    <xf numFmtId="0" fontId="12" fillId="0" borderId="0" xfId="9" applyFont="1" applyBorder="1" applyAlignment="1">
      <alignment horizontal="left"/>
    </xf>
    <xf numFmtId="0" fontId="10" fillId="0" borderId="0" xfId="9" applyFont="1" applyBorder="1"/>
    <xf numFmtId="0" fontId="43" fillId="0" borderId="0" xfId="0" applyFont="1"/>
    <xf numFmtId="0" fontId="45" fillId="2" borderId="1" xfId="19" applyFont="1" applyFill="1" applyBorder="1" applyAlignment="1" applyProtection="1">
      <alignment horizontal="left" wrapText="1"/>
    </xf>
    <xf numFmtId="0" fontId="51" fillId="2" borderId="1" xfId="19" applyFont="1" applyFill="1" applyBorder="1" applyAlignment="1" applyProtection="1">
      <alignment horizontal="left" wrapText="1"/>
    </xf>
    <xf numFmtId="0" fontId="47" fillId="3" borderId="1" xfId="48" applyFont="1" applyFill="1" applyBorder="1" applyAlignment="1">
      <alignment horizontal="left" wrapText="1"/>
    </xf>
    <xf numFmtId="0" fontId="52" fillId="3" borderId="1" xfId="48" applyFont="1" applyFill="1" applyBorder="1" applyAlignment="1">
      <alignment horizontal="left" wrapText="1"/>
    </xf>
    <xf numFmtId="0" fontId="43" fillId="0" borderId="0" xfId="0" applyFont="1" applyAlignment="1">
      <alignment horizontal="center" vertical="center"/>
    </xf>
    <xf numFmtId="49" fontId="51" fillId="2" borderId="1" xfId="48" applyNumberFormat="1" applyFont="1" applyFill="1" applyBorder="1" applyAlignment="1" applyProtection="1">
      <alignment horizontal="center" vertical="center" wrapText="1"/>
      <protection locked="0"/>
    </xf>
    <xf numFmtId="4" fontId="51" fillId="2" borderId="1" xfId="48" applyNumberFormat="1" applyFont="1" applyFill="1" applyBorder="1" applyAlignment="1">
      <alignment horizontal="center" vertical="center"/>
    </xf>
    <xf numFmtId="4" fontId="51" fillId="2" borderId="1" xfId="48" applyNumberFormat="1" applyFont="1" applyFill="1" applyBorder="1" applyAlignment="1">
      <alignment horizontal="center" vertical="center" wrapText="1"/>
    </xf>
    <xf numFmtId="0" fontId="47" fillId="3" borderId="1" xfId="48" applyFont="1" applyFill="1" applyBorder="1" applyAlignment="1">
      <alignment horizontal="center" vertical="center" wrapText="1"/>
    </xf>
    <xf numFmtId="4" fontId="47" fillId="3" borderId="1" xfId="48" applyNumberFormat="1" applyFont="1" applyFill="1" applyBorder="1" applyAlignment="1">
      <alignment horizontal="center" vertical="center"/>
    </xf>
    <xf numFmtId="4" fontId="47" fillId="3" borderId="1" xfId="48" applyNumberFormat="1" applyFont="1" applyFill="1" applyBorder="1" applyAlignment="1">
      <alignment horizontal="center" vertical="center" wrapText="1"/>
    </xf>
    <xf numFmtId="49" fontId="45" fillId="2" borderId="1" xfId="48" applyNumberFormat="1" applyFont="1" applyFill="1" applyBorder="1" applyAlignment="1" applyProtection="1">
      <alignment horizontal="center" vertical="center" wrapText="1"/>
      <protection locked="0"/>
    </xf>
    <xf numFmtId="4" fontId="45" fillId="2" borderId="1" xfId="48" applyNumberFormat="1" applyFont="1" applyFill="1" applyBorder="1" applyAlignment="1">
      <alignment horizontal="center" vertical="center"/>
    </xf>
    <xf numFmtId="4" fontId="45" fillId="2" borderId="1" xfId="48" applyNumberFormat="1" applyFont="1" applyFill="1" applyBorder="1" applyAlignment="1">
      <alignment horizontal="center" vertical="center" wrapText="1"/>
    </xf>
    <xf numFmtId="0" fontId="51" fillId="2" borderId="1" xfId="28" applyFont="1" applyFill="1" applyBorder="1" applyAlignment="1" applyProtection="1">
      <alignment horizontal="center" vertical="center" wrapText="1"/>
    </xf>
    <xf numFmtId="0" fontId="45" fillId="2" borderId="1" xfId="28" applyFont="1" applyFill="1" applyBorder="1" applyAlignment="1" applyProtection="1">
      <alignment horizontal="center" vertical="center" wrapText="1"/>
    </xf>
    <xf numFmtId="0" fontId="46" fillId="3" borderId="1" xfId="48" applyFont="1" applyFill="1" applyBorder="1" applyAlignment="1">
      <alignment horizontal="center" wrapText="1"/>
    </xf>
    <xf numFmtId="0" fontId="46" fillId="3" borderId="1" xfId="48" applyFont="1" applyFill="1" applyBorder="1" applyAlignment="1">
      <alignment horizontal="left"/>
    </xf>
    <xf numFmtId="0" fontId="46" fillId="3" borderId="1" xfId="48" applyFont="1" applyFill="1" applyBorder="1" applyAlignment="1">
      <alignment horizontal="left" wrapText="1"/>
    </xf>
    <xf numFmtId="4" fontId="46" fillId="3" borderId="1" xfId="48" applyNumberFormat="1" applyFont="1" applyFill="1" applyBorder="1" applyAlignment="1">
      <alignment horizontal="left" wrapText="1"/>
    </xf>
    <xf numFmtId="1" fontId="47" fillId="0" borderId="1" xfId="48" applyNumberFormat="1" applyFont="1" applyFill="1" applyBorder="1" applyAlignment="1">
      <alignment horizontal="center" vertical="center"/>
    </xf>
    <xf numFmtId="166" fontId="49" fillId="0" borderId="1" xfId="8" applyNumberFormat="1" applyFont="1" applyFill="1" applyBorder="1" applyAlignment="1" applyProtection="1">
      <alignment horizontal="center" vertical="center" wrapText="1"/>
      <protection locked="0"/>
    </xf>
    <xf numFmtId="0" fontId="43" fillId="0" borderId="0" xfId="0" applyFont="1" applyFill="1"/>
    <xf numFmtId="166" fontId="47" fillId="0" borderId="1" xfId="0" applyNumberFormat="1" applyFont="1" applyFill="1" applyBorder="1" applyAlignment="1">
      <alignment horizontal="center" vertical="center"/>
    </xf>
    <xf numFmtId="0" fontId="47" fillId="0" borderId="1" xfId="48" applyFont="1" applyFill="1" applyBorder="1" applyAlignment="1">
      <alignment horizontal="left" vertical="center" wrapText="1"/>
    </xf>
    <xf numFmtId="0" fontId="47" fillId="0" borderId="1" xfId="48" applyFont="1" applyFill="1" applyBorder="1" applyAlignment="1">
      <alignment horizontal="center" vertical="center" wrapText="1"/>
    </xf>
    <xf numFmtId="166" fontId="47" fillId="0" borderId="1" xfId="48" applyNumberFormat="1" applyFont="1" applyFill="1" applyBorder="1" applyAlignment="1">
      <alignment horizontal="center" vertical="center"/>
    </xf>
    <xf numFmtId="0" fontId="47" fillId="0" borderId="1" xfId="0" applyFont="1" applyFill="1" applyBorder="1" applyAlignment="1">
      <alignment horizontal="left" vertical="center" wrapText="1"/>
    </xf>
    <xf numFmtId="0" fontId="47" fillId="0" borderId="16" xfId="0" applyFont="1" applyFill="1" applyBorder="1" applyAlignment="1">
      <alignment horizontal="center" vertical="center"/>
    </xf>
    <xf numFmtId="166" fontId="47" fillId="0" borderId="16" xfId="0" applyNumberFormat="1" applyFont="1" applyFill="1" applyBorder="1" applyAlignment="1">
      <alignment horizontal="center" vertical="center"/>
    </xf>
    <xf numFmtId="166" fontId="53" fillId="0" borderId="1" xfId="0" applyNumberFormat="1" applyFont="1" applyFill="1" applyBorder="1" applyAlignment="1">
      <alignment horizontal="left" vertical="center" wrapText="1"/>
    </xf>
    <xf numFmtId="49" fontId="47" fillId="0" borderId="1" xfId="48" applyNumberFormat="1" applyFont="1" applyFill="1" applyBorder="1" applyAlignment="1" applyProtection="1">
      <alignment horizontal="left" wrapText="1"/>
      <protection locked="0"/>
    </xf>
    <xf numFmtId="1" fontId="43" fillId="0" borderId="1" xfId="59" applyNumberFormat="1" applyFont="1" applyFill="1" applyBorder="1" applyAlignment="1">
      <alignment horizontal="left" vertical="top"/>
    </xf>
    <xf numFmtId="166" fontId="58" fillId="0" borderId="1" xfId="8" applyNumberFormat="1" applyFont="1" applyFill="1" applyBorder="1" applyAlignment="1" applyProtection="1">
      <alignment horizontal="center" vertical="center" wrapText="1"/>
      <protection locked="0"/>
    </xf>
    <xf numFmtId="166" fontId="51" fillId="0" borderId="1" xfId="48" applyNumberFormat="1" applyFont="1" applyFill="1" applyBorder="1" applyAlignment="1">
      <alignment horizontal="center" vertical="center"/>
    </xf>
    <xf numFmtId="0" fontId="48" fillId="0" borderId="1" xfId="0" applyFont="1" applyFill="1" applyBorder="1" applyAlignment="1">
      <alignment horizontal="left"/>
    </xf>
    <xf numFmtId="0" fontId="48" fillId="0" borderId="1" xfId="0" applyFont="1" applyBorder="1" applyAlignment="1">
      <alignment horizontal="center" vertical="center"/>
    </xf>
    <xf numFmtId="0" fontId="2" fillId="0" borderId="1" xfId="0" applyFont="1" applyBorder="1" applyAlignment="1">
      <alignment horizontal="left"/>
    </xf>
    <xf numFmtId="2" fontId="48" fillId="4" borderId="1" xfId="0" applyNumberFormat="1" applyFont="1" applyFill="1" applyBorder="1" applyAlignment="1">
      <alignment horizontal="left"/>
    </xf>
    <xf numFmtId="4" fontId="48" fillId="2" borderId="1" xfId="48" applyNumberFormat="1" applyFont="1" applyFill="1" applyBorder="1" applyAlignment="1">
      <alignment horizontal="center" vertical="center"/>
    </xf>
    <xf numFmtId="0" fontId="55" fillId="2" borderId="1" xfId="48" applyFont="1" applyFill="1" applyBorder="1" applyAlignment="1">
      <alignment horizontal="left" wrapText="1"/>
    </xf>
    <xf numFmtId="0" fontId="55" fillId="2" borderId="1" xfId="48" applyFont="1" applyFill="1" applyBorder="1" applyAlignment="1">
      <alignment horizontal="center" vertical="center" wrapText="1"/>
    </xf>
    <xf numFmtId="166" fontId="48" fillId="2" borderId="1" xfId="48" applyNumberFormat="1" applyFont="1" applyFill="1" applyBorder="1" applyAlignment="1">
      <alignment horizontal="center" vertical="center"/>
    </xf>
    <xf numFmtId="166" fontId="55" fillId="2" borderId="1" xfId="48" applyNumberFormat="1" applyFont="1" applyFill="1" applyBorder="1" applyAlignment="1">
      <alignment horizontal="center" vertical="center"/>
    </xf>
    <xf numFmtId="4" fontId="48" fillId="2" borderId="1" xfId="48" applyNumberFormat="1" applyFont="1" applyFill="1" applyBorder="1" applyAlignment="1">
      <alignment horizontal="left" wrapText="1"/>
    </xf>
    <xf numFmtId="4" fontId="48" fillId="2" borderId="1" xfId="48" applyNumberFormat="1" applyFont="1" applyFill="1" applyBorder="1" applyAlignment="1">
      <alignment horizontal="left"/>
    </xf>
    <xf numFmtId="4" fontId="55" fillId="2" borderId="1" xfId="48" applyNumberFormat="1" applyFont="1" applyFill="1" applyBorder="1" applyAlignment="1">
      <alignment horizontal="center" vertical="center"/>
    </xf>
    <xf numFmtId="0" fontId="55" fillId="2" borderId="1" xfId="28" applyFont="1" applyFill="1" applyBorder="1" applyAlignment="1">
      <alignment horizontal="left" wrapText="1"/>
    </xf>
    <xf numFmtId="10" fontId="55" fillId="2" borderId="1" xfId="48" applyNumberFormat="1" applyFont="1" applyFill="1" applyBorder="1" applyAlignment="1">
      <alignment horizontal="center" vertical="center" wrapText="1"/>
    </xf>
    <xf numFmtId="9" fontId="55" fillId="2" borderId="1" xfId="48" applyNumberFormat="1" applyFont="1" applyFill="1" applyBorder="1" applyAlignment="1">
      <alignment horizontal="center" vertical="center" wrapText="1"/>
    </xf>
    <xf numFmtId="0" fontId="55" fillId="2" borderId="1" xfId="48" applyFont="1" applyFill="1" applyBorder="1" applyAlignment="1">
      <alignment horizontal="left"/>
    </xf>
    <xf numFmtId="0" fontId="48" fillId="2" borderId="1" xfId="48" applyFont="1" applyFill="1" applyBorder="1" applyAlignment="1">
      <alignment horizontal="center" vertical="center"/>
    </xf>
    <xf numFmtId="0" fontId="48" fillId="2" borderId="1" xfId="48" applyFont="1" applyFill="1" applyBorder="1" applyAlignment="1">
      <alignment horizontal="left"/>
    </xf>
    <xf numFmtId="166" fontId="47" fillId="0" borderId="1" xfId="3" applyNumberFormat="1" applyFont="1" applyFill="1" applyBorder="1" applyAlignment="1">
      <alignment horizontal="center" vertical="center" wrapText="1"/>
    </xf>
    <xf numFmtId="0" fontId="59" fillId="0" borderId="0" xfId="48" applyFont="1" applyAlignment="1">
      <alignment horizontal="left" vertical="top"/>
    </xf>
    <xf numFmtId="166" fontId="59" fillId="0" borderId="0" xfId="48" applyNumberFormat="1" applyFont="1" applyAlignment="1">
      <alignment horizontal="center" vertical="center"/>
    </xf>
    <xf numFmtId="166" fontId="54" fillId="4" borderId="0" xfId="0" applyNumberFormat="1" applyFont="1" applyFill="1" applyAlignment="1">
      <alignment horizontal="center" vertical="center" wrapText="1"/>
    </xf>
    <xf numFmtId="0" fontId="45" fillId="2" borderId="1" xfId="48" applyFont="1" applyFill="1" applyBorder="1" applyAlignment="1">
      <alignment horizontal="left" wrapText="1"/>
    </xf>
    <xf numFmtId="0" fontId="47" fillId="4" borderId="1" xfId="0" applyFont="1" applyFill="1" applyBorder="1" applyAlignment="1">
      <alignment horizontal="left" vertical="center" wrapText="1"/>
    </xf>
    <xf numFmtId="0" fontId="47" fillId="4" borderId="1" xfId="48" applyFont="1" applyFill="1" applyBorder="1" applyAlignment="1">
      <alignment horizontal="center" vertical="center" wrapText="1"/>
    </xf>
    <xf numFmtId="166" fontId="47" fillId="4" borderId="1" xfId="48" applyNumberFormat="1" applyFont="1" applyFill="1" applyBorder="1" applyAlignment="1">
      <alignment horizontal="center" vertical="center"/>
    </xf>
    <xf numFmtId="166" fontId="47" fillId="4" borderId="1" xfId="0" applyNumberFormat="1" applyFont="1" applyFill="1" applyBorder="1" applyAlignment="1">
      <alignment horizontal="center" vertical="center"/>
    </xf>
    <xf numFmtId="49" fontId="47" fillId="4" borderId="1" xfId="48" applyNumberFormat="1" applyFont="1" applyFill="1" applyBorder="1" applyAlignment="1" applyProtection="1">
      <alignment horizontal="center" vertical="center" wrapText="1"/>
      <protection locked="0"/>
    </xf>
    <xf numFmtId="4" fontId="47" fillId="4" borderId="1" xfId="48" applyNumberFormat="1" applyFont="1" applyFill="1" applyBorder="1" applyAlignment="1">
      <alignment horizontal="center" vertical="center"/>
    </xf>
    <xf numFmtId="166" fontId="49" fillId="4" borderId="1" xfId="8" applyNumberFormat="1" applyFont="1" applyFill="1" applyBorder="1" applyAlignment="1" applyProtection="1">
      <alignment horizontal="center" vertical="center" wrapText="1"/>
      <protection locked="0"/>
    </xf>
    <xf numFmtId="0" fontId="47" fillId="4" borderId="1" xfId="48" applyFont="1" applyFill="1" applyBorder="1" applyAlignment="1">
      <alignment horizontal="left" vertical="center" wrapText="1"/>
    </xf>
    <xf numFmtId="0" fontId="47" fillId="4" borderId="16" xfId="0" applyFont="1" applyFill="1" applyBorder="1" applyAlignment="1">
      <alignment horizontal="center" vertical="center"/>
    </xf>
    <xf numFmtId="166" fontId="47" fillId="4" borderId="16" xfId="0" applyNumberFormat="1" applyFont="1" applyFill="1" applyBorder="1" applyAlignment="1">
      <alignment horizontal="center" vertical="center"/>
    </xf>
    <xf numFmtId="166" fontId="53" fillId="4" borderId="1" xfId="0" applyNumberFormat="1" applyFont="1" applyFill="1" applyBorder="1" applyAlignment="1">
      <alignment horizontal="left" vertical="center" wrapText="1"/>
    </xf>
    <xf numFmtId="4" fontId="43" fillId="0" borderId="0" xfId="0" applyNumberFormat="1" applyFont="1"/>
    <xf numFmtId="0" fontId="50" fillId="0" borderId="1" xfId="0" applyFont="1" applyFill="1" applyBorder="1" applyAlignment="1">
      <alignment vertical="center" wrapText="1"/>
    </xf>
    <xf numFmtId="0" fontId="47" fillId="0" borderId="1" xfId="0" applyFont="1" applyFill="1" applyBorder="1" applyAlignment="1">
      <alignment vertical="center" wrapText="1"/>
    </xf>
    <xf numFmtId="0" fontId="49" fillId="0" borderId="1" xfId="0" applyFont="1" applyFill="1" applyBorder="1" applyAlignment="1">
      <alignment wrapText="1"/>
    </xf>
    <xf numFmtId="1" fontId="60" fillId="0" borderId="0" xfId="48" applyNumberFormat="1" applyFont="1" applyFill="1" applyBorder="1" applyAlignment="1"/>
    <xf numFmtId="1" fontId="60" fillId="0" borderId="0" xfId="48" applyNumberFormat="1" applyFont="1" applyFill="1" applyBorder="1" applyAlignment="1">
      <alignment horizontal="center" vertical="center"/>
    </xf>
    <xf numFmtId="0" fontId="61" fillId="0" borderId="0" xfId="48" applyFont="1" applyAlignment="1">
      <alignment horizontal="left" vertical="top"/>
    </xf>
    <xf numFmtId="0" fontId="61" fillId="0" borderId="0" xfId="48" applyFont="1" applyBorder="1" applyAlignment="1">
      <alignment horizontal="left" vertical="top"/>
    </xf>
    <xf numFmtId="0" fontId="62" fillId="0" borderId="0" xfId="0" applyFont="1" applyAlignment="1">
      <alignment horizontal="center" vertical="top" wrapText="1"/>
    </xf>
    <xf numFmtId="0" fontId="62" fillId="0" borderId="0" xfId="0" applyFont="1" applyAlignment="1">
      <alignment horizontal="left" vertical="top" wrapText="1"/>
    </xf>
    <xf numFmtId="4" fontId="60" fillId="0" borderId="0" xfId="48" applyNumberFormat="1" applyFont="1" applyFill="1" applyAlignment="1">
      <alignment horizontal="left" vertical="top"/>
    </xf>
    <xf numFmtId="0" fontId="60" fillId="0" borderId="0" xfId="48" applyFont="1" applyFill="1" applyAlignment="1">
      <alignment horizontal="center" vertical="center" wrapText="1"/>
    </xf>
    <xf numFmtId="0" fontId="60" fillId="0" borderId="0" xfId="48" applyFont="1" applyFill="1" applyBorder="1" applyAlignment="1">
      <alignment horizontal="left" vertical="top" wrapText="1"/>
    </xf>
    <xf numFmtId="0" fontId="60" fillId="0" borderId="0" xfId="48" applyFont="1" applyFill="1" applyAlignment="1">
      <alignment horizontal="left" vertical="top"/>
    </xf>
    <xf numFmtId="0" fontId="61" fillId="0" borderId="0" xfId="48" applyFont="1" applyFill="1" applyAlignment="1">
      <alignment horizontal="left" vertical="top"/>
    </xf>
    <xf numFmtId="4" fontId="61" fillId="0" borderId="0" xfId="48" applyNumberFormat="1" applyFont="1" applyFill="1" applyAlignment="1">
      <alignment horizontal="left" vertical="top"/>
    </xf>
    <xf numFmtId="0" fontId="61" fillId="0" borderId="0" xfId="48" applyFont="1" applyFill="1" applyAlignment="1">
      <alignment horizontal="left" vertical="top" wrapText="1"/>
    </xf>
    <xf numFmtId="0" fontId="63" fillId="0" borderId="0" xfId="0" applyFont="1" applyAlignment="1">
      <alignment horizontal="center" vertical="center"/>
    </xf>
    <xf numFmtId="0" fontId="63" fillId="0" borderId="0" xfId="0" applyFont="1" applyAlignment="1">
      <alignment wrapText="1"/>
    </xf>
    <xf numFmtId="166" fontId="63" fillId="0" borderId="0" xfId="0" applyNumberFormat="1" applyFont="1" applyAlignment="1">
      <alignment horizontal="center" vertical="center"/>
    </xf>
    <xf numFmtId="0" fontId="63" fillId="0" borderId="0" xfId="0" applyFont="1"/>
    <xf numFmtId="0" fontId="47" fillId="4" borderId="1" xfId="48" applyFont="1" applyFill="1" applyBorder="1" applyAlignment="1">
      <alignment horizontal="left" wrapText="1"/>
    </xf>
    <xf numFmtId="0" fontId="64" fillId="0" borderId="1" xfId="48" applyFont="1" applyFill="1" applyBorder="1" applyAlignment="1">
      <alignment horizontal="center" vertical="center" wrapText="1"/>
    </xf>
    <xf numFmtId="166" fontId="57" fillId="0" borderId="16" xfId="0" applyNumberFormat="1" applyFont="1" applyFill="1" applyBorder="1" applyAlignment="1">
      <alignment horizontal="center" vertical="center"/>
    </xf>
    <xf numFmtId="166" fontId="57" fillId="4" borderId="16" xfId="0" applyNumberFormat="1" applyFont="1" applyFill="1" applyBorder="1" applyAlignment="1">
      <alignment horizontal="center" vertical="center"/>
    </xf>
    <xf numFmtId="49" fontId="47" fillId="0" borderId="1" xfId="48" applyNumberFormat="1" applyFont="1" applyFill="1" applyBorder="1" applyAlignment="1" applyProtection="1">
      <alignment horizontal="left" wrapText="1"/>
      <protection locked="0"/>
    </xf>
    <xf numFmtId="166" fontId="47" fillId="4" borderId="1" xfId="48" applyNumberFormat="1" applyFont="1" applyFill="1" applyBorder="1" applyAlignment="1">
      <alignment horizontal="center" vertical="center"/>
    </xf>
    <xf numFmtId="49" fontId="47" fillId="4" borderId="1" xfId="48" applyNumberFormat="1" applyFont="1" applyFill="1" applyBorder="1" applyAlignment="1" applyProtection="1">
      <alignment horizontal="center" vertical="center" wrapText="1"/>
      <protection locked="0"/>
    </xf>
    <xf numFmtId="4" fontId="47" fillId="4" borderId="1" xfId="48" applyNumberFormat="1" applyFont="1" applyFill="1" applyBorder="1" applyAlignment="1">
      <alignment horizontal="center" vertical="center"/>
    </xf>
    <xf numFmtId="166" fontId="47" fillId="4" borderId="1" xfId="0" applyNumberFormat="1" applyFont="1" applyFill="1" applyBorder="1" applyAlignment="1">
      <alignment horizontal="left" vertical="center" wrapText="1"/>
    </xf>
    <xf numFmtId="49" fontId="47" fillId="0" borderId="1" xfId="48" applyNumberFormat="1" applyFont="1" applyFill="1" applyBorder="1" applyAlignment="1" applyProtection="1">
      <alignment horizontal="left" vertical="center" wrapText="1"/>
      <protection locked="0"/>
    </xf>
    <xf numFmtId="49" fontId="47" fillId="0" borderId="1" xfId="48" applyNumberFormat="1" applyFont="1" applyFill="1" applyBorder="1" applyAlignment="1" applyProtection="1">
      <alignment horizontal="center" vertical="center" wrapText="1"/>
      <protection locked="0"/>
    </xf>
    <xf numFmtId="166" fontId="49" fillId="0" borderId="1" xfId="48" applyNumberFormat="1" applyFont="1" applyFill="1" applyBorder="1" applyAlignment="1">
      <alignment horizontal="center" vertical="center" wrapText="1"/>
    </xf>
    <xf numFmtId="166" fontId="65" fillId="0" borderId="1" xfId="48" applyNumberFormat="1" applyFont="1" applyFill="1" applyBorder="1" applyAlignment="1">
      <alignment horizontal="center" vertical="center" wrapText="1"/>
    </xf>
    <xf numFmtId="0" fontId="65" fillId="0" borderId="1" xfId="48" applyFont="1" applyFill="1" applyBorder="1" applyAlignment="1">
      <alignment horizontal="left" vertical="center" wrapText="1"/>
    </xf>
    <xf numFmtId="0" fontId="65" fillId="0" borderId="1" xfId="48" applyFont="1" applyFill="1" applyBorder="1" applyAlignment="1">
      <alignment horizontal="center" vertical="center" wrapText="1"/>
    </xf>
    <xf numFmtId="0" fontId="49" fillId="0" borderId="1" xfId="0" applyFont="1" applyFill="1" applyBorder="1" applyAlignment="1">
      <alignment horizontal="left" vertical="center" wrapText="1"/>
    </xf>
    <xf numFmtId="0" fontId="66" fillId="4" borderId="1" xfId="0" applyFont="1" applyFill="1" applyBorder="1" applyAlignment="1">
      <alignment horizontal="left" vertical="top"/>
    </xf>
    <xf numFmtId="166" fontId="65" fillId="4" borderId="1" xfId="48" applyNumberFormat="1" applyFont="1" applyFill="1" applyBorder="1" applyAlignment="1">
      <alignment horizontal="center" vertical="center" wrapText="1"/>
    </xf>
    <xf numFmtId="166" fontId="57" fillId="4" borderId="1" xfId="48" applyNumberFormat="1" applyFont="1" applyFill="1" applyBorder="1" applyAlignment="1">
      <alignment horizontal="center" vertical="center"/>
    </xf>
    <xf numFmtId="0" fontId="67" fillId="2" borderId="0" xfId="48" applyFont="1" applyFill="1" applyBorder="1" applyAlignment="1">
      <alignment horizontal="left"/>
    </xf>
    <xf numFmtId="0" fontId="16" fillId="0" borderId="1" xfId="9" applyFont="1" applyBorder="1" applyAlignment="1">
      <alignment horizontal="left" vertical="top" wrapText="1"/>
    </xf>
    <xf numFmtId="0" fontId="16" fillId="0" borderId="1" xfId="9" applyFont="1" applyBorder="1" applyAlignment="1">
      <alignment horizontal="left" vertical="top"/>
    </xf>
    <xf numFmtId="0" fontId="16" fillId="0" borderId="1" xfId="9" applyFont="1" applyBorder="1" applyAlignment="1">
      <alignment horizontal="left" vertical="center" wrapText="1"/>
    </xf>
    <xf numFmtId="0" fontId="16" fillId="0" borderId="1" xfId="9" applyFont="1" applyBorder="1" applyAlignment="1">
      <alignment horizontal="center" vertical="center" wrapText="1"/>
    </xf>
    <xf numFmtId="0" fontId="16" fillId="0" borderId="1" xfId="9" applyFont="1" applyBorder="1" applyAlignment="1">
      <alignment horizontal="center" vertical="center"/>
    </xf>
    <xf numFmtId="0" fontId="16" fillId="0" borderId="1" xfId="9" applyFont="1" applyBorder="1" applyAlignment="1">
      <alignment horizontal="left" wrapText="1"/>
    </xf>
    <xf numFmtId="0" fontId="6" fillId="0" borderId="1" xfId="9" applyFont="1" applyBorder="1" applyAlignment="1">
      <alignment horizontal="center"/>
    </xf>
    <xf numFmtId="0" fontId="6" fillId="0" borderId="1" xfId="9" applyFont="1" applyBorder="1" applyAlignment="1">
      <alignment horizontal="left" vertical="top" wrapText="1"/>
    </xf>
    <xf numFmtId="0" fontId="16" fillId="0" borderId="1" xfId="9" applyFont="1" applyBorder="1" applyAlignment="1">
      <alignment horizontal="center"/>
    </xf>
    <xf numFmtId="0" fontId="7" fillId="0" borderId="1" xfId="9" applyFont="1" applyBorder="1" applyAlignment="1">
      <alignment horizontal="center"/>
    </xf>
    <xf numFmtId="0" fontId="16" fillId="0" borderId="1" xfId="9" applyFont="1" applyBorder="1" applyAlignment="1">
      <alignment horizontal="left"/>
    </xf>
    <xf numFmtId="0" fontId="12" fillId="0" borderId="2" xfId="9" applyFont="1" applyBorder="1" applyAlignment="1">
      <alignment horizontal="left" wrapText="1"/>
    </xf>
    <xf numFmtId="0" fontId="12" fillId="0" borderId="12" xfId="9" applyFont="1" applyBorder="1" applyAlignment="1">
      <alignment horizontal="left"/>
    </xf>
    <xf numFmtId="0" fontId="12" fillId="0" borderId="14" xfId="9" applyFont="1" applyBorder="1" applyAlignment="1">
      <alignment horizontal="left"/>
    </xf>
    <xf numFmtId="0" fontId="12" fillId="0" borderId="2" xfId="9" applyFont="1" applyFill="1" applyBorder="1" applyAlignment="1">
      <alignment horizontal="left" wrapText="1"/>
    </xf>
    <xf numFmtId="0" fontId="12" fillId="0" borderId="12" xfId="9" applyFont="1" applyFill="1" applyBorder="1" applyAlignment="1">
      <alignment horizontal="left"/>
    </xf>
    <xf numFmtId="0" fontId="12" fillId="0" borderId="14" xfId="9" applyFont="1" applyFill="1" applyBorder="1" applyAlignment="1">
      <alignment horizontal="left"/>
    </xf>
    <xf numFmtId="0" fontId="12" fillId="0" borderId="13" xfId="9" applyFont="1" applyBorder="1" applyAlignment="1">
      <alignment horizontal="left" wrapText="1"/>
    </xf>
    <xf numFmtId="0" fontId="12" fillId="0" borderId="13" xfId="9" applyFont="1" applyBorder="1" applyAlignment="1">
      <alignment horizontal="left"/>
    </xf>
    <xf numFmtId="0" fontId="11" fillId="0" borderId="0" xfId="9" applyFont="1" applyAlignment="1">
      <alignment horizontal="right" vertical="top" wrapText="1"/>
    </xf>
    <xf numFmtId="0" fontId="11" fillId="0" borderId="0" xfId="9" applyFont="1" applyAlignment="1">
      <alignment horizontal="right" vertical="top"/>
    </xf>
    <xf numFmtId="0" fontId="7" fillId="0" borderId="0" xfId="9" applyFont="1" applyAlignment="1">
      <alignment horizontal="right" wrapText="1"/>
    </xf>
    <xf numFmtId="0" fontId="7" fillId="0" borderId="0" xfId="9" applyFont="1" applyAlignment="1">
      <alignment horizontal="right"/>
    </xf>
    <xf numFmtId="0" fontId="13" fillId="0" borderId="0" xfId="48" applyFont="1" applyFill="1" applyAlignment="1">
      <alignment horizontal="center" vertical="top" wrapText="1"/>
    </xf>
    <xf numFmtId="0" fontId="14" fillId="0" borderId="0" xfId="9" applyFont="1" applyAlignment="1">
      <alignment horizontal="center" vertical="top" wrapText="1"/>
    </xf>
    <xf numFmtId="0" fontId="14" fillId="0" borderId="0" xfId="9" applyFont="1" applyAlignment="1">
      <alignment wrapText="1"/>
    </xf>
    <xf numFmtId="0" fontId="15" fillId="0" borderId="2" xfId="48" applyFont="1" applyBorder="1" applyAlignment="1">
      <alignment horizontal="left" vertical="top" wrapText="1"/>
    </xf>
    <xf numFmtId="0" fontId="15" fillId="0" borderId="12" xfId="9" applyFont="1" applyBorder="1" applyAlignment="1">
      <alignment horizontal="left" wrapText="1"/>
    </xf>
    <xf numFmtId="0" fontId="15" fillId="0" borderId="14" xfId="9" applyFont="1" applyBorder="1" applyAlignment="1">
      <alignment horizontal="left" wrapText="1"/>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6" fillId="5" borderId="3" xfId="48" applyFont="1" applyFill="1" applyBorder="1" applyAlignment="1">
      <alignment horizontal="left" vertical="center"/>
    </xf>
    <xf numFmtId="0" fontId="6" fillId="5" borderId="4" xfId="48" applyFont="1" applyFill="1" applyBorder="1" applyAlignment="1">
      <alignment horizontal="left" vertical="center"/>
    </xf>
    <xf numFmtId="0" fontId="6" fillId="5" borderId="8" xfId="48" applyFont="1" applyFill="1" applyBorder="1" applyAlignment="1">
      <alignment horizontal="left" vertical="center"/>
    </xf>
    <xf numFmtId="0" fontId="5" fillId="0" borderId="5" xfId="4" applyFont="1" applyFill="1" applyBorder="1" applyAlignment="1">
      <alignment horizontal="left" vertical="center" wrapText="1"/>
    </xf>
    <xf numFmtId="0" fontId="5" fillId="0" borderId="0" xfId="4" applyFont="1" applyFill="1" applyBorder="1" applyAlignment="1">
      <alignment horizontal="left" vertical="center" wrapText="1"/>
    </xf>
    <xf numFmtId="0" fontId="5" fillId="0" borderId="10" xfId="4" applyFont="1" applyFill="1" applyBorder="1" applyAlignment="1">
      <alignment horizontal="left" vertical="center" wrapText="1"/>
    </xf>
    <xf numFmtId="0" fontId="5" fillId="0" borderId="5" xfId="4" applyFont="1" applyFill="1" applyBorder="1" applyAlignment="1">
      <alignment wrapText="1"/>
    </xf>
    <xf numFmtId="0" fontId="5" fillId="0" borderId="0" xfId="4" applyFont="1" applyFill="1" applyBorder="1"/>
    <xf numFmtId="0" fontId="5" fillId="0" borderId="10" xfId="4" applyFont="1" applyFill="1" applyBorder="1"/>
    <xf numFmtId="0" fontId="5" fillId="6" borderId="7" xfId="4" applyFont="1" applyFill="1" applyBorder="1" applyAlignment="1">
      <alignment wrapText="1"/>
    </xf>
    <xf numFmtId="0" fontId="5" fillId="6" borderId="1" xfId="4" applyFont="1" applyFill="1" applyBorder="1" applyAlignment="1">
      <alignment wrapText="1"/>
    </xf>
    <xf numFmtId="0" fontId="5" fillId="6" borderId="11" xfId="4" applyFont="1" applyFill="1" applyBorder="1" applyAlignment="1">
      <alignment wrapText="1"/>
    </xf>
    <xf numFmtId="0" fontId="5" fillId="7" borderId="5" xfId="4" applyFont="1" applyFill="1" applyBorder="1" applyAlignment="1">
      <alignment wrapText="1"/>
    </xf>
    <xf numFmtId="0" fontId="5" fillId="7" borderId="0" xfId="4" applyFont="1" applyFill="1" applyBorder="1"/>
    <xf numFmtId="0" fontId="5" fillId="7" borderId="10" xfId="4" applyFont="1" applyFill="1" applyBorder="1"/>
    <xf numFmtId="0" fontId="8" fillId="5" borderId="3" xfId="48" applyFont="1" applyFill="1" applyBorder="1" applyAlignment="1">
      <alignment horizontal="center" vertical="center" wrapText="1"/>
    </xf>
    <xf numFmtId="0" fontId="8" fillId="5" borderId="4" xfId="48" applyFont="1" applyFill="1" applyBorder="1" applyAlignment="1">
      <alignment horizontal="center" vertical="center"/>
    </xf>
    <xf numFmtId="0" fontId="8" fillId="5" borderId="8" xfId="48" applyFont="1" applyFill="1" applyBorder="1" applyAlignment="1">
      <alignment horizontal="center" vertical="center"/>
    </xf>
    <xf numFmtId="0" fontId="5" fillId="0" borderId="6" xfId="4" applyFont="1" applyFill="1" applyBorder="1" applyAlignment="1">
      <alignment horizontal="left" vertical="center" wrapText="1"/>
    </xf>
    <xf numFmtId="0" fontId="5" fillId="0" borderId="9" xfId="4" applyFont="1" applyFill="1" applyBorder="1" applyAlignment="1">
      <alignment horizontal="left" vertical="center" wrapText="1"/>
    </xf>
    <xf numFmtId="0" fontId="54" fillId="0" borderId="0" xfId="48" applyFont="1" applyAlignment="1">
      <alignment horizontal="left"/>
    </xf>
    <xf numFmtId="0" fontId="59" fillId="0" borderId="0" xfId="48" applyFont="1" applyAlignment="1">
      <alignment horizontal="left" vertical="top"/>
    </xf>
    <xf numFmtId="0" fontId="54" fillId="4" borderId="0" xfId="0" applyFont="1" applyFill="1" applyAlignment="1">
      <alignment horizontal="left" vertical="top" wrapText="1"/>
    </xf>
    <xf numFmtId="0" fontId="54" fillId="4" borderId="0" xfId="0" applyFont="1" applyFill="1" applyBorder="1" applyAlignment="1">
      <alignment horizontal="center" vertical="center" wrapText="1"/>
    </xf>
  </cellXfs>
  <cellStyles count="74">
    <cellStyle name="60% — акцент2 2" xfId="22"/>
    <cellStyle name="Excel Built-in Normal" xfId="25"/>
    <cellStyle name="Heading 2 2" xfId="26"/>
    <cellStyle name="Normal 2" xfId="28"/>
    <cellStyle name="Normal 2 2" xfId="19"/>
    <cellStyle name="Normal 2 2 2" xfId="57"/>
    <cellStyle name="Normal 2 2 2 2" xfId="72"/>
    <cellStyle name="Normal 2 3" xfId="20"/>
    <cellStyle name="Normal 2 3 2" xfId="63"/>
    <cellStyle name="Normal 2 4" xfId="58"/>
    <cellStyle name="Normal 2 4 2" xfId="73"/>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для себестоимости 2" xfId="66"/>
    <cellStyle name="Обычный" xfId="0" builtinId="0"/>
    <cellStyle name="Обычный 2" xfId="24"/>
    <cellStyle name="Обычный 2 2" xfId="48"/>
    <cellStyle name="Обычный 2 2 2" xfId="59"/>
    <cellStyle name="Обычный 3" xfId="6"/>
    <cellStyle name="Обычный 3 2" xfId="49"/>
    <cellStyle name="Обычный 3 2 2" xfId="67"/>
    <cellStyle name="Обычный 3 3" xfId="60"/>
    <cellStyle name="Обычный 4" xfId="1"/>
    <cellStyle name="Обычный 4 2" xfId="10"/>
    <cellStyle name="Обычный 4 2 2" xfId="50"/>
    <cellStyle name="Обычный 4 2 2 2" xfId="68"/>
    <cellStyle name="Обычный 5" xfId="4"/>
    <cellStyle name="Обычный 6" xfId="9"/>
    <cellStyle name="Обычный 6 2" xfId="51"/>
    <cellStyle name="Обычный 6 2 2" xfId="52"/>
    <cellStyle name="Обычный 6 2 2 2" xfId="70"/>
    <cellStyle name="Обычный 6 2 3" xfId="69"/>
    <cellStyle name="Обычный 6 3" xfId="53"/>
    <cellStyle name="Обычный 6 3 2" xfId="71"/>
    <cellStyle name="Обычный 6 4" xfId="61"/>
    <cellStyle name="Обычный 7" xfId="12"/>
    <cellStyle name="Обычный 7 2" xfId="29"/>
    <cellStyle name="Обычный 7 2 2" xfId="64"/>
    <cellStyle name="Обычный 7 3" xfId="62"/>
    <cellStyle name="Обычный 8" xfId="15"/>
    <cellStyle name="Обычный 8 2" xfId="54"/>
    <cellStyle name="Обычный 9" xfId="32"/>
    <cellStyle name="Обычный 9 2" xfId="65"/>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40625" defaultRowHeight="16.5"/>
  <cols>
    <col min="1" max="16384" width="9.140625" style="10"/>
  </cols>
  <sheetData>
    <row r="1" spans="1:18" ht="55.5" customHeight="1">
      <c r="A1" s="152" t="s">
        <v>0</v>
      </c>
      <c r="B1" s="153"/>
      <c r="C1" s="153"/>
      <c r="D1" s="153"/>
      <c r="E1" s="153"/>
      <c r="F1" s="153"/>
      <c r="G1" s="153"/>
      <c r="H1" s="153"/>
      <c r="I1" s="153"/>
      <c r="J1" s="153"/>
      <c r="K1" s="153"/>
      <c r="L1" s="153"/>
      <c r="M1" s="153"/>
      <c r="N1" s="153"/>
      <c r="O1" s="153"/>
      <c r="P1" s="153"/>
      <c r="Q1" s="153"/>
    </row>
    <row r="2" spans="1:18" ht="30" customHeight="1">
      <c r="A2" s="154" t="s">
        <v>1</v>
      </c>
      <c r="B2" s="155"/>
      <c r="C2" s="155"/>
      <c r="D2" s="155"/>
      <c r="E2" s="155"/>
      <c r="F2" s="155"/>
      <c r="G2" s="155"/>
      <c r="H2" s="155"/>
      <c r="I2" s="155"/>
      <c r="J2" s="155"/>
      <c r="K2" s="155"/>
      <c r="L2" s="155"/>
      <c r="M2" s="155"/>
      <c r="N2" s="155"/>
      <c r="O2" s="155"/>
      <c r="P2" s="155"/>
      <c r="Q2" s="155"/>
    </row>
    <row r="3" spans="1:18" ht="20.25" customHeight="1">
      <c r="B3" s="11"/>
      <c r="C3" s="11"/>
      <c r="D3" s="11"/>
      <c r="E3" s="156" t="s">
        <v>2</v>
      </c>
      <c r="F3" s="157"/>
      <c r="G3" s="158"/>
      <c r="H3" s="158"/>
      <c r="I3" s="158"/>
      <c r="J3" s="158"/>
      <c r="K3" s="158"/>
      <c r="L3" s="158"/>
      <c r="M3" s="158"/>
      <c r="N3" s="158"/>
      <c r="O3" s="11"/>
      <c r="P3" s="11"/>
      <c r="Q3" s="11"/>
    </row>
    <row r="4" spans="1:18">
      <c r="B4" s="11"/>
      <c r="C4" s="11"/>
      <c r="D4" s="11"/>
      <c r="E4" s="12"/>
      <c r="F4" s="13"/>
      <c r="G4" s="14"/>
      <c r="H4" s="14"/>
      <c r="I4" s="14"/>
      <c r="J4" s="14"/>
      <c r="K4" s="14"/>
      <c r="L4" s="14"/>
      <c r="M4" s="14"/>
      <c r="N4" s="14"/>
      <c r="O4" s="11"/>
      <c r="P4" s="11"/>
      <c r="Q4" s="11"/>
    </row>
    <row r="5" spans="1:18" ht="59.25" customHeight="1">
      <c r="A5" s="15"/>
      <c r="B5" s="159" t="s">
        <v>3</v>
      </c>
      <c r="C5" s="160"/>
      <c r="D5" s="160"/>
      <c r="E5" s="160"/>
      <c r="F5" s="160"/>
      <c r="G5" s="160"/>
      <c r="H5" s="160"/>
      <c r="I5" s="160"/>
      <c r="J5" s="160"/>
      <c r="K5" s="160"/>
      <c r="L5" s="160"/>
      <c r="M5" s="160"/>
      <c r="N5" s="160"/>
      <c r="O5" s="160"/>
      <c r="P5" s="160"/>
      <c r="Q5" s="161"/>
    </row>
    <row r="6" spans="1:18" ht="64.5" customHeight="1">
      <c r="A6" s="16">
        <v>1</v>
      </c>
      <c r="B6" s="144" t="s">
        <v>4</v>
      </c>
      <c r="C6" s="145"/>
      <c r="D6" s="145"/>
      <c r="E6" s="145"/>
      <c r="F6" s="145"/>
      <c r="G6" s="145"/>
      <c r="H6" s="145"/>
      <c r="I6" s="145"/>
      <c r="J6" s="145"/>
      <c r="K6" s="145"/>
      <c r="L6" s="145"/>
      <c r="M6" s="145"/>
      <c r="N6" s="145"/>
      <c r="O6" s="145"/>
      <c r="P6" s="145"/>
      <c r="Q6" s="146"/>
    </row>
    <row r="7" spans="1:18" ht="18" customHeight="1">
      <c r="A7" s="16">
        <v>2</v>
      </c>
      <c r="B7" s="144" t="s">
        <v>5</v>
      </c>
      <c r="C7" s="145"/>
      <c r="D7" s="145"/>
      <c r="E7" s="145"/>
      <c r="F7" s="145"/>
      <c r="G7" s="145"/>
      <c r="H7" s="145"/>
      <c r="I7" s="145"/>
      <c r="J7" s="145"/>
      <c r="K7" s="145"/>
      <c r="L7" s="145"/>
      <c r="M7" s="145"/>
      <c r="N7" s="145"/>
      <c r="O7" s="145"/>
      <c r="P7" s="145"/>
      <c r="Q7" s="146"/>
    </row>
    <row r="8" spans="1:18" ht="45" customHeight="1">
      <c r="A8" s="16">
        <v>3</v>
      </c>
      <c r="B8" s="147" t="s">
        <v>6</v>
      </c>
      <c r="C8" s="148"/>
      <c r="D8" s="148"/>
      <c r="E8" s="148"/>
      <c r="F8" s="148"/>
      <c r="G8" s="148"/>
      <c r="H8" s="148"/>
      <c r="I8" s="148"/>
      <c r="J8" s="148"/>
      <c r="K8" s="148"/>
      <c r="L8" s="148"/>
      <c r="M8" s="148"/>
      <c r="N8" s="148"/>
      <c r="O8" s="148"/>
      <c r="P8" s="148"/>
      <c r="Q8" s="149"/>
    </row>
    <row r="9" spans="1:18" ht="24" customHeight="1">
      <c r="A9" s="16">
        <v>4</v>
      </c>
      <c r="B9" s="144" t="s">
        <v>7</v>
      </c>
      <c r="C9" s="145"/>
      <c r="D9" s="145"/>
      <c r="E9" s="145"/>
      <c r="F9" s="145"/>
      <c r="G9" s="145"/>
      <c r="H9" s="145"/>
      <c r="I9" s="145"/>
      <c r="J9" s="145"/>
      <c r="K9" s="145"/>
      <c r="L9" s="145"/>
      <c r="M9" s="145"/>
      <c r="N9" s="145"/>
      <c r="O9" s="145"/>
      <c r="P9" s="145"/>
      <c r="Q9" s="146"/>
    </row>
    <row r="10" spans="1:18" ht="19.5" customHeight="1">
      <c r="A10" s="16">
        <v>5</v>
      </c>
      <c r="B10" s="144" t="s">
        <v>8</v>
      </c>
      <c r="C10" s="145"/>
      <c r="D10" s="145"/>
      <c r="E10" s="145"/>
      <c r="F10" s="145"/>
      <c r="G10" s="145"/>
      <c r="H10" s="145"/>
      <c r="I10" s="145"/>
      <c r="J10" s="145"/>
      <c r="K10" s="145"/>
      <c r="L10" s="145"/>
      <c r="M10" s="145"/>
      <c r="N10" s="145"/>
      <c r="O10" s="145"/>
      <c r="P10" s="145"/>
      <c r="Q10" s="146"/>
    </row>
    <row r="11" spans="1:18" ht="21" customHeight="1">
      <c r="A11" s="17"/>
      <c r="B11" s="150" t="s">
        <v>9</v>
      </c>
      <c r="C11" s="151"/>
      <c r="D11" s="151"/>
      <c r="E11" s="151"/>
      <c r="F11" s="151"/>
      <c r="G11" s="151"/>
      <c r="H11" s="151"/>
      <c r="I11" s="151"/>
      <c r="J11" s="151"/>
      <c r="K11" s="151"/>
      <c r="L11" s="151"/>
      <c r="M11" s="151"/>
      <c r="N11" s="151"/>
      <c r="O11" s="151"/>
      <c r="P11" s="151"/>
      <c r="Q11" s="151"/>
      <c r="R11" s="21"/>
    </row>
    <row r="12" spans="1:18" ht="21" customHeight="1">
      <c r="A12" s="18"/>
      <c r="B12" s="19"/>
      <c r="C12" s="20"/>
      <c r="D12" s="20"/>
      <c r="E12" s="20"/>
      <c r="F12" s="20"/>
      <c r="G12" s="20"/>
      <c r="H12" s="20"/>
      <c r="I12" s="20"/>
      <c r="J12" s="20"/>
      <c r="K12" s="20"/>
      <c r="L12" s="20"/>
      <c r="M12" s="20"/>
      <c r="N12" s="20"/>
      <c r="O12" s="20"/>
      <c r="P12" s="20"/>
      <c r="Q12" s="20"/>
    </row>
    <row r="13" spans="1:18">
      <c r="A13" s="142" t="s">
        <v>10</v>
      </c>
      <c r="B13" s="142"/>
      <c r="C13" s="142"/>
      <c r="D13" s="142"/>
      <c r="E13" s="142"/>
      <c r="F13" s="142"/>
      <c r="G13" s="142"/>
      <c r="H13" s="142"/>
      <c r="I13" s="142"/>
      <c r="J13" s="142"/>
      <c r="K13" s="142"/>
      <c r="L13" s="142"/>
      <c r="M13" s="142"/>
      <c r="N13" s="142"/>
      <c r="O13" s="142"/>
      <c r="P13" s="142"/>
      <c r="Q13" s="142"/>
    </row>
    <row r="14" spans="1:18" ht="15.75" customHeight="1">
      <c r="A14" s="142" t="s">
        <v>11</v>
      </c>
      <c r="B14" s="142"/>
      <c r="C14" s="142"/>
      <c r="D14" s="142"/>
      <c r="E14" s="142" t="s">
        <v>12</v>
      </c>
      <c r="F14" s="142"/>
      <c r="G14" s="142"/>
      <c r="H14" s="142"/>
      <c r="I14" s="142"/>
      <c r="J14" s="142"/>
      <c r="K14" s="142"/>
      <c r="L14" s="142"/>
      <c r="M14" s="142"/>
      <c r="N14" s="142"/>
      <c r="O14" s="142"/>
      <c r="P14" s="142"/>
      <c r="Q14" s="142"/>
    </row>
    <row r="15" spans="1:18" ht="15.75" customHeight="1">
      <c r="A15" s="142" t="s">
        <v>13</v>
      </c>
      <c r="B15" s="142"/>
      <c r="C15" s="142"/>
      <c r="D15" s="142"/>
      <c r="E15" s="142"/>
      <c r="F15" s="142"/>
      <c r="G15" s="142"/>
      <c r="H15" s="142"/>
      <c r="I15" s="142"/>
      <c r="J15" s="142"/>
      <c r="K15" s="142"/>
      <c r="L15" s="142"/>
      <c r="M15" s="142"/>
      <c r="N15" s="142"/>
      <c r="O15" s="142"/>
      <c r="P15" s="142"/>
      <c r="Q15" s="142"/>
    </row>
    <row r="16" spans="1:18" ht="24" customHeight="1">
      <c r="A16" s="136" t="s">
        <v>14</v>
      </c>
      <c r="B16" s="136"/>
      <c r="C16" s="136"/>
      <c r="D16" s="136"/>
      <c r="E16" s="143" t="s">
        <v>15</v>
      </c>
      <c r="F16" s="143"/>
      <c r="G16" s="143"/>
      <c r="H16" s="143"/>
      <c r="I16" s="143"/>
      <c r="J16" s="143"/>
      <c r="K16" s="143"/>
      <c r="L16" s="143"/>
      <c r="M16" s="143"/>
      <c r="N16" s="143"/>
      <c r="O16" s="143"/>
      <c r="P16" s="143"/>
      <c r="Q16" s="143"/>
    </row>
    <row r="17" spans="1:17" ht="47.25" customHeight="1">
      <c r="A17" s="136"/>
      <c r="B17" s="136"/>
      <c r="C17" s="136"/>
      <c r="D17" s="136"/>
      <c r="E17" s="138" t="s">
        <v>16</v>
      </c>
      <c r="F17" s="138"/>
      <c r="G17" s="138"/>
      <c r="H17" s="138"/>
      <c r="I17" s="138"/>
      <c r="J17" s="138"/>
      <c r="K17" s="138"/>
      <c r="L17" s="138"/>
      <c r="M17" s="138"/>
      <c r="N17" s="138"/>
      <c r="O17" s="138"/>
      <c r="P17" s="138"/>
      <c r="Q17" s="138"/>
    </row>
    <row r="18" spans="1:17" ht="39.75" customHeight="1">
      <c r="A18" s="136"/>
      <c r="B18" s="136"/>
      <c r="C18" s="136"/>
      <c r="D18" s="136"/>
      <c r="E18" s="138" t="s">
        <v>17</v>
      </c>
      <c r="F18" s="138"/>
      <c r="G18" s="138"/>
      <c r="H18" s="138"/>
      <c r="I18" s="138"/>
      <c r="J18" s="138"/>
      <c r="K18" s="138"/>
      <c r="L18" s="138"/>
      <c r="M18" s="138"/>
      <c r="N18" s="138"/>
      <c r="O18" s="138"/>
      <c r="P18" s="138"/>
      <c r="Q18" s="138"/>
    </row>
    <row r="19" spans="1:17" ht="38.25" customHeight="1">
      <c r="A19" s="136"/>
      <c r="B19" s="136"/>
      <c r="C19" s="136"/>
      <c r="D19" s="136"/>
      <c r="E19" s="138" t="s">
        <v>18</v>
      </c>
      <c r="F19" s="138"/>
      <c r="G19" s="138"/>
      <c r="H19" s="138"/>
      <c r="I19" s="138"/>
      <c r="J19" s="138"/>
      <c r="K19" s="138"/>
      <c r="L19" s="138"/>
      <c r="M19" s="138"/>
      <c r="N19" s="138"/>
      <c r="O19" s="138"/>
      <c r="P19" s="138"/>
      <c r="Q19" s="138"/>
    </row>
    <row r="20" spans="1:17" ht="30" customHeight="1">
      <c r="A20" s="136"/>
      <c r="B20" s="136"/>
      <c r="C20" s="136"/>
      <c r="D20" s="136"/>
      <c r="E20" s="138" t="s">
        <v>19</v>
      </c>
      <c r="F20" s="138"/>
      <c r="G20" s="138"/>
      <c r="H20" s="138"/>
      <c r="I20" s="138"/>
      <c r="J20" s="138"/>
      <c r="K20" s="138"/>
      <c r="L20" s="138"/>
      <c r="M20" s="138"/>
      <c r="N20" s="138"/>
      <c r="O20" s="138"/>
      <c r="P20" s="138"/>
      <c r="Q20" s="138"/>
    </row>
    <row r="21" spans="1:17" ht="53.25" customHeight="1">
      <c r="A21" s="136"/>
      <c r="B21" s="136"/>
      <c r="C21" s="136"/>
      <c r="D21" s="136"/>
      <c r="E21" s="138" t="s">
        <v>20</v>
      </c>
      <c r="F21" s="138"/>
      <c r="G21" s="138"/>
      <c r="H21" s="138"/>
      <c r="I21" s="138"/>
      <c r="J21" s="138"/>
      <c r="K21" s="138"/>
      <c r="L21" s="138"/>
      <c r="M21" s="138"/>
      <c r="N21" s="138"/>
      <c r="O21" s="138"/>
      <c r="P21" s="138"/>
      <c r="Q21" s="138"/>
    </row>
    <row r="22" spans="1:17">
      <c r="A22" s="139" t="s">
        <v>21</v>
      </c>
      <c r="B22" s="141"/>
      <c r="C22" s="141"/>
      <c r="D22" s="141"/>
      <c r="E22" s="141"/>
      <c r="F22" s="141"/>
      <c r="G22" s="141"/>
      <c r="H22" s="141"/>
      <c r="I22" s="141"/>
      <c r="J22" s="141"/>
      <c r="K22" s="141"/>
      <c r="L22" s="141"/>
      <c r="M22" s="141"/>
      <c r="N22" s="141"/>
      <c r="O22" s="141"/>
      <c r="P22" s="141"/>
      <c r="Q22" s="141"/>
    </row>
    <row r="23" spans="1:17" ht="48" customHeight="1">
      <c r="A23" s="136" t="s">
        <v>22</v>
      </c>
      <c r="B23" s="137"/>
      <c r="C23" s="137"/>
      <c r="D23" s="137"/>
      <c r="E23" s="138" t="s">
        <v>23</v>
      </c>
      <c r="F23" s="138"/>
      <c r="G23" s="138"/>
      <c r="H23" s="138"/>
      <c r="I23" s="138"/>
      <c r="J23" s="138"/>
      <c r="K23" s="138"/>
      <c r="L23" s="138"/>
      <c r="M23" s="138"/>
      <c r="N23" s="138"/>
      <c r="O23" s="138"/>
      <c r="P23" s="138"/>
      <c r="Q23" s="138"/>
    </row>
    <row r="24" spans="1:17" ht="46.5" customHeight="1">
      <c r="A24" s="137"/>
      <c r="B24" s="137"/>
      <c r="C24" s="137"/>
      <c r="D24" s="137"/>
      <c r="E24" s="138" t="s">
        <v>24</v>
      </c>
      <c r="F24" s="138"/>
      <c r="G24" s="138"/>
      <c r="H24" s="138"/>
      <c r="I24" s="138"/>
      <c r="J24" s="138"/>
      <c r="K24" s="138"/>
      <c r="L24" s="138"/>
      <c r="M24" s="138"/>
      <c r="N24" s="138"/>
      <c r="O24" s="138"/>
      <c r="P24" s="138"/>
      <c r="Q24" s="138"/>
    </row>
    <row r="25" spans="1:17" ht="46.5" customHeight="1">
      <c r="A25" s="137"/>
      <c r="B25" s="137"/>
      <c r="C25" s="137"/>
      <c r="D25" s="137"/>
      <c r="E25" s="138" t="s">
        <v>25</v>
      </c>
      <c r="F25" s="138"/>
      <c r="G25" s="138"/>
      <c r="H25" s="138"/>
      <c r="I25" s="138"/>
      <c r="J25" s="138"/>
      <c r="K25" s="138"/>
      <c r="L25" s="138"/>
      <c r="M25" s="138"/>
      <c r="N25" s="138"/>
      <c r="O25" s="138"/>
      <c r="P25" s="138"/>
      <c r="Q25" s="138"/>
    </row>
    <row r="26" spans="1:17">
      <c r="A26" s="137"/>
      <c r="B26" s="137"/>
      <c r="C26" s="137"/>
      <c r="D26" s="137"/>
      <c r="E26" s="138" t="s">
        <v>26</v>
      </c>
      <c r="F26" s="138"/>
      <c r="G26" s="138"/>
      <c r="H26" s="138"/>
      <c r="I26" s="138"/>
      <c r="J26" s="138"/>
      <c r="K26" s="138"/>
      <c r="L26" s="138"/>
      <c r="M26" s="138"/>
      <c r="N26" s="138"/>
      <c r="O26" s="138"/>
      <c r="P26" s="138"/>
      <c r="Q26" s="138"/>
    </row>
    <row r="27" spans="1:17">
      <c r="A27" s="139" t="s">
        <v>27</v>
      </c>
      <c r="B27" s="139"/>
      <c r="C27" s="139"/>
      <c r="D27" s="139"/>
      <c r="E27" s="139"/>
      <c r="F27" s="139"/>
      <c r="G27" s="139"/>
      <c r="H27" s="139"/>
      <c r="I27" s="139"/>
      <c r="J27" s="139"/>
      <c r="K27" s="139"/>
      <c r="L27" s="139"/>
      <c r="M27" s="139"/>
      <c r="N27" s="139"/>
      <c r="O27" s="139"/>
      <c r="P27" s="139"/>
      <c r="Q27" s="139"/>
    </row>
    <row r="28" spans="1:17" ht="58.5" customHeight="1">
      <c r="A28" s="136" t="s">
        <v>28</v>
      </c>
      <c r="B28" s="136"/>
      <c r="C28" s="136"/>
      <c r="D28" s="136"/>
      <c r="E28" s="138" t="s">
        <v>29</v>
      </c>
      <c r="F28" s="138"/>
      <c r="G28" s="138"/>
      <c r="H28" s="138"/>
      <c r="I28" s="138"/>
      <c r="J28" s="138"/>
      <c r="K28" s="138"/>
      <c r="L28" s="138"/>
      <c r="M28" s="138"/>
      <c r="N28" s="138"/>
      <c r="O28" s="138"/>
      <c r="P28" s="138"/>
      <c r="Q28" s="138"/>
    </row>
    <row r="29" spans="1:17" ht="24" customHeight="1">
      <c r="A29" s="139" t="s">
        <v>30</v>
      </c>
      <c r="B29" s="139"/>
      <c r="C29" s="139"/>
      <c r="D29" s="139"/>
      <c r="E29" s="139"/>
      <c r="F29" s="139"/>
      <c r="G29" s="139"/>
      <c r="H29" s="139"/>
      <c r="I29" s="139"/>
      <c r="J29" s="139"/>
      <c r="K29" s="139"/>
      <c r="L29" s="139"/>
      <c r="M29" s="139"/>
      <c r="N29" s="139"/>
      <c r="O29" s="139"/>
      <c r="P29" s="139"/>
      <c r="Q29" s="139"/>
    </row>
    <row r="30" spans="1:17" ht="50.25" customHeight="1">
      <c r="A30" s="137">
        <v>4</v>
      </c>
      <c r="B30" s="137"/>
      <c r="C30" s="137"/>
      <c r="D30" s="137"/>
      <c r="E30" s="138" t="s">
        <v>31</v>
      </c>
      <c r="F30" s="138"/>
      <c r="G30" s="138"/>
      <c r="H30" s="138"/>
      <c r="I30" s="138"/>
      <c r="J30" s="138"/>
      <c r="K30" s="138"/>
      <c r="L30" s="138"/>
      <c r="M30" s="138"/>
      <c r="N30" s="138"/>
      <c r="O30" s="138"/>
      <c r="P30" s="138"/>
      <c r="Q30" s="138"/>
    </row>
    <row r="31" spans="1:17" ht="45.75" customHeight="1">
      <c r="A31" s="137"/>
      <c r="B31" s="137"/>
      <c r="C31" s="137"/>
      <c r="D31" s="137"/>
      <c r="E31" s="138" t="s">
        <v>32</v>
      </c>
      <c r="F31" s="138"/>
      <c r="G31" s="138"/>
      <c r="H31" s="138"/>
      <c r="I31" s="138"/>
      <c r="J31" s="138"/>
      <c r="K31" s="138"/>
      <c r="L31" s="138"/>
      <c r="M31" s="138"/>
      <c r="N31" s="138"/>
      <c r="O31" s="138"/>
      <c r="P31" s="138"/>
      <c r="Q31" s="138"/>
    </row>
    <row r="32" spans="1:17" ht="30" customHeight="1">
      <c r="A32" s="139" t="s">
        <v>33</v>
      </c>
      <c r="B32" s="139"/>
      <c r="C32" s="139"/>
      <c r="D32" s="139"/>
      <c r="E32" s="139"/>
      <c r="F32" s="139"/>
      <c r="G32" s="139"/>
      <c r="H32" s="139"/>
      <c r="I32" s="139"/>
      <c r="J32" s="139"/>
      <c r="K32" s="139"/>
      <c r="L32" s="139"/>
      <c r="M32" s="139"/>
      <c r="N32" s="139"/>
      <c r="O32" s="139"/>
      <c r="P32" s="139"/>
      <c r="Q32" s="139"/>
    </row>
    <row r="33" spans="1:17" ht="19.5" customHeight="1">
      <c r="A33" s="137">
        <v>5</v>
      </c>
      <c r="B33" s="137"/>
      <c r="C33" s="137"/>
      <c r="D33" s="137"/>
      <c r="E33" s="140" t="s">
        <v>34</v>
      </c>
      <c r="F33" s="140"/>
      <c r="G33" s="140"/>
      <c r="H33" s="140"/>
      <c r="I33" s="140"/>
      <c r="J33" s="140"/>
      <c r="K33" s="140"/>
      <c r="L33" s="140"/>
      <c r="M33" s="140"/>
      <c r="N33" s="140"/>
      <c r="O33" s="140"/>
      <c r="P33" s="140"/>
      <c r="Q33" s="140"/>
    </row>
    <row r="34" spans="1:17" ht="201.75" customHeight="1">
      <c r="A34" s="137"/>
      <c r="B34" s="137"/>
      <c r="C34" s="137"/>
      <c r="D34" s="137"/>
      <c r="E34" s="133" t="s">
        <v>35</v>
      </c>
      <c r="F34" s="133"/>
      <c r="G34" s="133"/>
      <c r="H34" s="133"/>
      <c r="I34" s="133"/>
      <c r="J34" s="133"/>
      <c r="K34" s="133"/>
      <c r="L34" s="133"/>
      <c r="M34" s="133"/>
      <c r="N34" s="133"/>
      <c r="O34" s="133"/>
      <c r="P34" s="133"/>
      <c r="Q34" s="133"/>
    </row>
    <row r="35" spans="1:17" ht="18.75" customHeight="1">
      <c r="A35" s="137"/>
      <c r="B35" s="137"/>
      <c r="C35" s="137"/>
      <c r="D35" s="137"/>
      <c r="E35" s="140" t="s">
        <v>36</v>
      </c>
      <c r="F35" s="140"/>
      <c r="G35" s="140"/>
      <c r="H35" s="140"/>
      <c r="I35" s="140"/>
      <c r="J35" s="140"/>
      <c r="K35" s="140"/>
      <c r="L35" s="140"/>
      <c r="M35" s="140"/>
      <c r="N35" s="140"/>
      <c r="O35" s="140"/>
      <c r="P35" s="140"/>
      <c r="Q35" s="140"/>
    </row>
    <row r="36" spans="1:17" ht="186.75" customHeight="1">
      <c r="A36" s="137"/>
      <c r="B36" s="137"/>
      <c r="C36" s="137"/>
      <c r="D36" s="137"/>
      <c r="E36" s="133" t="s">
        <v>37</v>
      </c>
      <c r="F36" s="134"/>
      <c r="G36" s="134"/>
      <c r="H36" s="134"/>
      <c r="I36" s="134"/>
      <c r="J36" s="134"/>
      <c r="K36" s="134"/>
      <c r="L36" s="134"/>
      <c r="M36" s="134"/>
      <c r="N36" s="134"/>
      <c r="O36" s="134"/>
      <c r="P36" s="134"/>
      <c r="Q36" s="134"/>
    </row>
    <row r="37" spans="1:17" ht="115.5" customHeight="1">
      <c r="A37" s="137"/>
      <c r="B37" s="137"/>
      <c r="C37" s="137"/>
      <c r="D37" s="137"/>
      <c r="E37" s="135" t="s">
        <v>38</v>
      </c>
      <c r="F37" s="135"/>
      <c r="G37" s="135"/>
      <c r="H37" s="135"/>
      <c r="I37" s="135"/>
      <c r="J37" s="135"/>
      <c r="K37" s="135"/>
      <c r="L37" s="135"/>
      <c r="M37" s="135"/>
      <c r="N37" s="135"/>
      <c r="O37" s="135"/>
      <c r="P37" s="135"/>
      <c r="Q37" s="135"/>
    </row>
    <row r="38" spans="1:17" ht="66.75" customHeight="1">
      <c r="A38" s="137"/>
      <c r="B38" s="137"/>
      <c r="C38" s="137"/>
      <c r="D38" s="137"/>
      <c r="E38" s="133" t="s">
        <v>39</v>
      </c>
      <c r="F38" s="134"/>
      <c r="G38" s="134"/>
      <c r="H38" s="134"/>
      <c r="I38" s="134"/>
      <c r="J38" s="134"/>
      <c r="K38" s="134"/>
      <c r="L38" s="134"/>
      <c r="M38" s="134"/>
      <c r="N38" s="134"/>
      <c r="O38" s="134"/>
      <c r="P38" s="134"/>
      <c r="Q38" s="134"/>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180" t="s">
        <v>41</v>
      </c>
      <c r="B2" s="181"/>
      <c r="C2" s="181"/>
      <c r="D2" s="181"/>
      <c r="E2" s="181"/>
      <c r="F2" s="181"/>
      <c r="G2" s="181"/>
      <c r="H2" s="181"/>
      <c r="I2" s="181"/>
      <c r="J2" s="181"/>
      <c r="K2" s="181"/>
      <c r="L2" s="181"/>
      <c r="M2" s="181"/>
      <c r="N2" s="182"/>
    </row>
    <row r="3" spans="1:14">
      <c r="A3" s="165" t="s">
        <v>42</v>
      </c>
      <c r="B3" s="166"/>
      <c r="C3" s="166"/>
      <c r="D3" s="166"/>
      <c r="E3" s="166"/>
      <c r="F3" s="166"/>
      <c r="G3" s="166"/>
      <c r="H3" s="166"/>
      <c r="I3" s="166"/>
      <c r="J3" s="166"/>
      <c r="K3" s="166"/>
      <c r="L3" s="166"/>
      <c r="M3" s="166"/>
      <c r="N3" s="167"/>
    </row>
    <row r="4" spans="1:14" ht="46.5" customHeight="1">
      <c r="A4" s="4" t="s">
        <v>43</v>
      </c>
      <c r="B4" s="183" t="s">
        <v>44</v>
      </c>
      <c r="C4" s="183"/>
      <c r="D4" s="183"/>
      <c r="E4" s="183"/>
      <c r="F4" s="183"/>
      <c r="G4" s="183"/>
      <c r="H4" s="183"/>
      <c r="I4" s="183"/>
      <c r="J4" s="183"/>
      <c r="K4" s="183"/>
      <c r="L4" s="183"/>
      <c r="M4" s="183"/>
      <c r="N4" s="184"/>
    </row>
    <row r="5" spans="1:14" ht="45.75" customHeight="1">
      <c r="A5" s="168" t="s">
        <v>45</v>
      </c>
      <c r="B5" s="169"/>
      <c r="C5" s="169"/>
      <c r="D5" s="169"/>
      <c r="E5" s="169"/>
      <c r="F5" s="169"/>
      <c r="G5" s="169"/>
      <c r="H5" s="169"/>
      <c r="I5" s="169"/>
      <c r="J5" s="169"/>
      <c r="K5" s="169"/>
      <c r="L5" s="169"/>
      <c r="M5" s="169"/>
      <c r="N5" s="170"/>
    </row>
    <row r="6" spans="1:14" ht="29.25" customHeight="1">
      <c r="A6" s="168" t="s">
        <v>46</v>
      </c>
      <c r="B6" s="169"/>
      <c r="C6" s="169"/>
      <c r="D6" s="169"/>
      <c r="E6" s="169"/>
      <c r="F6" s="169"/>
      <c r="G6" s="169"/>
      <c r="H6" s="169"/>
      <c r="I6" s="169"/>
      <c r="J6" s="169"/>
      <c r="K6" s="169"/>
      <c r="L6" s="169"/>
      <c r="M6" s="169"/>
      <c r="N6" s="170"/>
    </row>
    <row r="7" spans="1:14" ht="17.25" customHeight="1">
      <c r="A7" s="5" t="s">
        <v>47</v>
      </c>
      <c r="B7" s="6"/>
      <c r="C7" s="6"/>
      <c r="D7" s="6"/>
      <c r="E7" s="6"/>
      <c r="F7" s="6"/>
      <c r="G7" s="6"/>
      <c r="H7" s="6"/>
      <c r="I7" s="6"/>
      <c r="J7" s="6"/>
      <c r="K7" s="6"/>
      <c r="L7" s="6"/>
      <c r="M7" s="6"/>
      <c r="N7" s="8"/>
    </row>
    <row r="8" spans="1:14" ht="51" customHeight="1">
      <c r="A8" s="168" t="s">
        <v>48</v>
      </c>
      <c r="B8" s="169"/>
      <c r="C8" s="169"/>
      <c r="D8" s="169"/>
      <c r="E8" s="169"/>
      <c r="F8" s="169"/>
      <c r="G8" s="169"/>
      <c r="H8" s="169"/>
      <c r="I8" s="169"/>
      <c r="J8" s="169"/>
      <c r="K8" s="169"/>
      <c r="L8" s="169"/>
      <c r="M8" s="169"/>
      <c r="N8" s="170"/>
    </row>
    <row r="9" spans="1:14" ht="36" customHeight="1">
      <c r="A9" s="168" t="s">
        <v>49</v>
      </c>
      <c r="B9" s="169"/>
      <c r="C9" s="169"/>
      <c r="D9" s="169"/>
      <c r="E9" s="169"/>
      <c r="F9" s="169"/>
      <c r="G9" s="169"/>
      <c r="H9" s="169"/>
      <c r="I9" s="169"/>
      <c r="J9" s="169"/>
      <c r="K9" s="169"/>
      <c r="L9" s="169"/>
      <c r="M9" s="169"/>
      <c r="N9" s="170"/>
    </row>
    <row r="10" spans="1:14" ht="30" customHeight="1">
      <c r="A10" s="168" t="s">
        <v>50</v>
      </c>
      <c r="B10" s="169"/>
      <c r="C10" s="169"/>
      <c r="D10" s="169"/>
      <c r="E10" s="169"/>
      <c r="F10" s="169"/>
      <c r="G10" s="169"/>
      <c r="H10" s="169"/>
      <c r="I10" s="169"/>
      <c r="J10" s="169"/>
      <c r="K10" s="169"/>
      <c r="L10" s="169"/>
      <c r="M10" s="169"/>
      <c r="N10" s="170"/>
    </row>
    <row r="11" spans="1:14" ht="18.75" customHeight="1">
      <c r="A11" s="168" t="s">
        <v>51</v>
      </c>
      <c r="B11" s="169"/>
      <c r="C11" s="169"/>
      <c r="D11" s="169"/>
      <c r="E11" s="169"/>
      <c r="F11" s="169"/>
      <c r="G11" s="169"/>
      <c r="H11" s="169"/>
      <c r="I11" s="169"/>
      <c r="J11" s="169"/>
      <c r="K11" s="169"/>
      <c r="L11" s="169"/>
      <c r="M11" s="169"/>
      <c r="N11" s="170"/>
    </row>
    <row r="12" spans="1:14">
      <c r="A12" s="165" t="s">
        <v>52</v>
      </c>
      <c r="B12" s="166"/>
      <c r="C12" s="166"/>
      <c r="D12" s="166"/>
      <c r="E12" s="166"/>
      <c r="F12" s="166"/>
      <c r="G12" s="166"/>
      <c r="H12" s="166"/>
      <c r="I12" s="166"/>
      <c r="J12" s="166"/>
      <c r="K12" s="166"/>
      <c r="L12" s="166"/>
      <c r="M12" s="166"/>
      <c r="N12" s="167"/>
    </row>
    <row r="13" spans="1:14">
      <c r="A13" s="7" t="s">
        <v>53</v>
      </c>
      <c r="N13" s="9"/>
    </row>
    <row r="14" spans="1:14" ht="117" customHeight="1">
      <c r="A14" s="171" t="s">
        <v>54</v>
      </c>
      <c r="B14" s="172"/>
      <c r="C14" s="172"/>
      <c r="D14" s="172"/>
      <c r="E14" s="172"/>
      <c r="F14" s="172"/>
      <c r="G14" s="172"/>
      <c r="H14" s="172"/>
      <c r="I14" s="172"/>
      <c r="J14" s="172"/>
      <c r="K14" s="172"/>
      <c r="L14" s="172"/>
      <c r="M14" s="172"/>
      <c r="N14" s="173"/>
    </row>
    <row r="15" spans="1:14" ht="28.5" customHeight="1">
      <c r="A15" s="174" t="s">
        <v>55</v>
      </c>
      <c r="B15" s="175"/>
      <c r="C15" s="175"/>
      <c r="D15" s="175"/>
      <c r="E15" s="175"/>
      <c r="F15" s="175"/>
      <c r="G15" s="175"/>
      <c r="H15" s="175"/>
      <c r="I15" s="175"/>
      <c r="J15" s="175"/>
      <c r="K15" s="175"/>
      <c r="L15" s="175"/>
      <c r="M15" s="175"/>
      <c r="N15" s="176"/>
    </row>
    <row r="16" spans="1:14" ht="120" customHeight="1">
      <c r="A16" s="177" t="s">
        <v>56</v>
      </c>
      <c r="B16" s="178"/>
      <c r="C16" s="178"/>
      <c r="D16" s="178"/>
      <c r="E16" s="178"/>
      <c r="F16" s="178"/>
      <c r="G16" s="178"/>
      <c r="H16" s="178"/>
      <c r="I16" s="178"/>
      <c r="J16" s="178"/>
      <c r="K16" s="178"/>
      <c r="L16" s="178"/>
      <c r="M16" s="178"/>
      <c r="N16" s="179"/>
    </row>
    <row r="17" spans="1:14" ht="13.5" customHeight="1">
      <c r="A17" s="168" t="s">
        <v>57</v>
      </c>
      <c r="B17" s="169"/>
      <c r="C17" s="169"/>
      <c r="D17" s="169"/>
      <c r="E17" s="169"/>
      <c r="F17" s="169"/>
      <c r="G17" s="169"/>
      <c r="H17" s="169"/>
      <c r="I17" s="169"/>
      <c r="J17" s="169"/>
      <c r="K17" s="169"/>
      <c r="L17" s="169"/>
      <c r="M17" s="169"/>
      <c r="N17" s="170"/>
    </row>
    <row r="18" spans="1:14" ht="15" customHeight="1">
      <c r="A18" s="168" t="s">
        <v>58</v>
      </c>
      <c r="B18" s="169"/>
      <c r="C18" s="169"/>
      <c r="D18" s="169"/>
      <c r="E18" s="169"/>
      <c r="F18" s="169"/>
      <c r="G18" s="169"/>
      <c r="H18" s="169"/>
      <c r="I18" s="169"/>
      <c r="J18" s="169"/>
      <c r="K18" s="169"/>
      <c r="L18" s="169"/>
      <c r="M18" s="169"/>
      <c r="N18" s="170"/>
    </row>
    <row r="19" spans="1:14" ht="49.5" customHeight="1">
      <c r="A19" s="168" t="s">
        <v>59</v>
      </c>
      <c r="B19" s="169"/>
      <c r="C19" s="169"/>
      <c r="D19" s="169"/>
      <c r="E19" s="169"/>
      <c r="F19" s="169"/>
      <c r="G19" s="169"/>
      <c r="H19" s="169"/>
      <c r="I19" s="169"/>
      <c r="J19" s="169"/>
      <c r="K19" s="169"/>
      <c r="L19" s="169"/>
      <c r="M19" s="169"/>
      <c r="N19" s="170"/>
    </row>
    <row r="20" spans="1:14">
      <c r="A20" s="165" t="s">
        <v>60</v>
      </c>
      <c r="B20" s="166"/>
      <c r="C20" s="166"/>
      <c r="D20" s="166"/>
      <c r="E20" s="166"/>
      <c r="F20" s="166"/>
      <c r="G20" s="166"/>
      <c r="H20" s="166"/>
      <c r="I20" s="166"/>
      <c r="J20" s="166"/>
      <c r="K20" s="166"/>
      <c r="L20" s="166"/>
      <c r="M20" s="166"/>
      <c r="N20" s="167"/>
    </row>
    <row r="21" spans="1:14" ht="77.25" customHeight="1">
      <c r="A21" s="162" t="s">
        <v>61</v>
      </c>
      <c r="B21" s="163"/>
      <c r="C21" s="163"/>
      <c r="D21" s="163"/>
      <c r="E21" s="163"/>
      <c r="F21" s="163"/>
      <c r="G21" s="163"/>
      <c r="H21" s="163"/>
      <c r="I21" s="163"/>
      <c r="J21" s="163"/>
      <c r="K21" s="163"/>
      <c r="L21" s="163"/>
      <c r="M21" s="163"/>
      <c r="N21" s="164"/>
    </row>
    <row r="22" spans="1:14">
      <c r="A22" s="165" t="s">
        <v>62</v>
      </c>
      <c r="B22" s="166"/>
      <c r="C22" s="166"/>
      <c r="D22" s="166"/>
      <c r="E22" s="166"/>
      <c r="F22" s="166"/>
      <c r="G22" s="166"/>
      <c r="H22" s="166"/>
      <c r="I22" s="166"/>
      <c r="J22" s="166"/>
      <c r="K22" s="166"/>
      <c r="L22" s="166"/>
      <c r="M22" s="166"/>
      <c r="N22" s="167"/>
    </row>
    <row r="23" spans="1:14" ht="51.75" customHeight="1">
      <c r="A23" s="162" t="s">
        <v>63</v>
      </c>
      <c r="B23" s="163"/>
      <c r="C23" s="163"/>
      <c r="D23" s="163"/>
      <c r="E23" s="163"/>
      <c r="F23" s="163"/>
      <c r="G23" s="163"/>
      <c r="H23" s="163"/>
      <c r="I23" s="163"/>
      <c r="J23" s="163"/>
      <c r="K23" s="163"/>
      <c r="L23" s="163"/>
      <c r="M23" s="163"/>
      <c r="N23" s="164"/>
    </row>
    <row r="24" spans="1:14">
      <c r="A24" s="165" t="s">
        <v>64</v>
      </c>
      <c r="B24" s="166"/>
      <c r="C24" s="166"/>
      <c r="D24" s="166"/>
      <c r="E24" s="166"/>
      <c r="F24" s="166"/>
      <c r="G24" s="166"/>
      <c r="H24" s="166"/>
      <c r="I24" s="166"/>
      <c r="J24" s="166"/>
      <c r="K24" s="166"/>
      <c r="L24" s="166"/>
      <c r="M24" s="166"/>
      <c r="N24" s="167"/>
    </row>
    <row r="25" spans="1:14" ht="14.25" customHeight="1">
      <c r="A25" s="162" t="s">
        <v>65</v>
      </c>
      <c r="B25" s="163"/>
      <c r="C25" s="163"/>
      <c r="D25" s="163"/>
      <c r="E25" s="163"/>
      <c r="F25" s="163"/>
      <c r="G25" s="163"/>
      <c r="H25" s="163"/>
      <c r="I25" s="163"/>
      <c r="J25" s="163"/>
      <c r="K25" s="163"/>
      <c r="L25" s="163"/>
      <c r="M25" s="163"/>
      <c r="N25" s="164"/>
    </row>
    <row r="26" spans="1:14">
      <c r="A26" s="165" t="s">
        <v>66</v>
      </c>
      <c r="B26" s="166"/>
      <c r="C26" s="166"/>
      <c r="D26" s="166"/>
      <c r="E26" s="166"/>
      <c r="F26" s="166"/>
      <c r="G26" s="166"/>
      <c r="H26" s="166"/>
      <c r="I26" s="166"/>
      <c r="J26" s="166"/>
      <c r="K26" s="166"/>
      <c r="L26" s="166"/>
      <c r="M26" s="166"/>
      <c r="N26" s="167"/>
    </row>
    <row r="27" spans="1:14" ht="63" customHeight="1">
      <c r="A27" s="162" t="s">
        <v>67</v>
      </c>
      <c r="B27" s="163"/>
      <c r="C27" s="163"/>
      <c r="D27" s="163"/>
      <c r="E27" s="163"/>
      <c r="F27" s="163"/>
      <c r="G27" s="163"/>
      <c r="H27" s="163"/>
      <c r="I27" s="163"/>
      <c r="J27" s="163"/>
      <c r="K27" s="163"/>
      <c r="L27" s="163"/>
      <c r="M27" s="163"/>
      <c r="N27" s="164"/>
    </row>
    <row r="28" spans="1:14">
      <c r="A28" s="165" t="s">
        <v>68</v>
      </c>
      <c r="B28" s="166"/>
      <c r="C28" s="166"/>
      <c r="D28" s="166"/>
      <c r="E28" s="166"/>
      <c r="F28" s="166"/>
      <c r="G28" s="166"/>
      <c r="H28" s="166"/>
      <c r="I28" s="166"/>
      <c r="J28" s="166"/>
      <c r="K28" s="166"/>
      <c r="L28" s="166"/>
      <c r="M28" s="166"/>
      <c r="N28" s="167"/>
    </row>
    <row r="29" spans="1:14" ht="17.25" customHeight="1">
      <c r="A29" s="162" t="s">
        <v>69</v>
      </c>
      <c r="B29" s="163"/>
      <c r="C29" s="163"/>
      <c r="D29" s="163"/>
      <c r="E29" s="163"/>
      <c r="F29" s="163"/>
      <c r="G29" s="163"/>
      <c r="H29" s="163"/>
      <c r="I29" s="163"/>
      <c r="J29" s="163"/>
      <c r="K29" s="163"/>
      <c r="L29" s="163"/>
      <c r="M29" s="163"/>
      <c r="N29" s="164"/>
    </row>
    <row r="30" spans="1:14" ht="36" customHeight="1">
      <c r="A30" s="162" t="s">
        <v>70</v>
      </c>
      <c r="B30" s="163"/>
      <c r="C30" s="163"/>
      <c r="D30" s="163"/>
      <c r="E30" s="163"/>
      <c r="F30" s="163"/>
      <c r="G30" s="163"/>
      <c r="H30" s="163"/>
      <c r="I30" s="163"/>
      <c r="J30" s="163"/>
      <c r="K30" s="163"/>
      <c r="L30" s="163"/>
      <c r="M30" s="163"/>
      <c r="N30" s="164"/>
    </row>
    <row r="31" spans="1:14">
      <c r="A31" s="165" t="s">
        <v>71</v>
      </c>
      <c r="B31" s="166"/>
      <c r="C31" s="166"/>
      <c r="D31" s="166"/>
      <c r="E31" s="166"/>
      <c r="F31" s="166"/>
      <c r="G31" s="166"/>
      <c r="H31" s="166"/>
      <c r="I31" s="166"/>
      <c r="J31" s="166"/>
      <c r="K31" s="166"/>
      <c r="L31" s="166"/>
      <c r="M31" s="166"/>
      <c r="N31" s="167"/>
    </row>
    <row r="32" spans="1:14">
      <c r="A32" s="165" t="s">
        <v>72</v>
      </c>
      <c r="B32" s="166"/>
      <c r="C32" s="166"/>
      <c r="D32" s="166"/>
      <c r="E32" s="166"/>
      <c r="F32" s="166"/>
      <c r="G32" s="166"/>
      <c r="H32" s="166"/>
      <c r="I32" s="166"/>
      <c r="J32" s="166"/>
      <c r="K32" s="166"/>
      <c r="L32" s="166"/>
      <c r="M32" s="166"/>
      <c r="N32" s="167"/>
    </row>
    <row r="33" spans="1:14" ht="34.5" customHeight="1">
      <c r="A33" s="162" t="s">
        <v>73</v>
      </c>
      <c r="B33" s="163"/>
      <c r="C33" s="163"/>
      <c r="D33" s="163"/>
      <c r="E33" s="163"/>
      <c r="F33" s="163"/>
      <c r="G33" s="163"/>
      <c r="H33" s="163"/>
      <c r="I33" s="163"/>
      <c r="J33" s="163"/>
      <c r="K33" s="163"/>
      <c r="L33" s="163"/>
      <c r="M33" s="163"/>
      <c r="N33" s="164"/>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tabSelected="1" topLeftCell="A19" zoomScaleNormal="100" workbookViewId="0">
      <selection activeCell="D43" sqref="D43"/>
    </sheetView>
  </sheetViews>
  <sheetFormatPr defaultColWidth="9.140625" defaultRowHeight="15"/>
  <cols>
    <col min="1" max="1" width="6.28515625" style="27" customWidth="1"/>
    <col min="2" max="2" width="45.5703125" style="22" customWidth="1"/>
    <col min="3" max="3" width="9.28515625" style="22" customWidth="1"/>
    <col min="4" max="4" width="9.85546875" style="22" customWidth="1"/>
    <col min="5" max="5" width="11" style="22" customWidth="1"/>
    <col min="6" max="6" width="11.28515625" style="22" customWidth="1"/>
    <col min="7" max="7" width="57.28515625" style="22" customWidth="1"/>
    <col min="8" max="8" width="9.140625" style="22" customWidth="1"/>
    <col min="9" max="9" width="9.5703125" style="22" customWidth="1"/>
    <col min="10" max="10" width="10.7109375" style="22" customWidth="1"/>
    <col min="11" max="11" width="13.140625" style="22" customWidth="1"/>
    <col min="12" max="12" width="9.140625" style="22"/>
    <col min="13" max="13" width="10" style="22" bestFit="1" customWidth="1"/>
    <col min="14" max="16384" width="9.140625" style="22"/>
  </cols>
  <sheetData>
    <row r="1" spans="1:11">
      <c r="A1" s="185" t="s">
        <v>139</v>
      </c>
      <c r="B1" s="185"/>
      <c r="C1" s="77"/>
      <c r="D1" s="77"/>
      <c r="E1" s="77"/>
      <c r="F1" s="186"/>
      <c r="G1" s="186"/>
      <c r="H1" s="186"/>
      <c r="I1" s="186"/>
      <c r="J1" s="78"/>
      <c r="K1" s="78"/>
    </row>
    <row r="2" spans="1:11">
      <c r="A2" s="185" t="s">
        <v>99</v>
      </c>
      <c r="B2" s="185"/>
      <c r="C2" s="77"/>
      <c r="D2" s="77"/>
      <c r="E2" s="77"/>
      <c r="F2" s="77"/>
      <c r="G2" s="77"/>
      <c r="H2" s="77"/>
      <c r="I2" s="78"/>
      <c r="J2" s="78"/>
      <c r="K2" s="78"/>
    </row>
    <row r="3" spans="1:11">
      <c r="A3" s="187" t="s">
        <v>100</v>
      </c>
      <c r="B3" s="187"/>
      <c r="C3" s="187"/>
      <c r="D3" s="187"/>
      <c r="E3" s="187"/>
      <c r="F3" s="187"/>
      <c r="G3" s="187"/>
      <c r="H3" s="187"/>
      <c r="I3" s="187"/>
      <c r="J3" s="187"/>
      <c r="K3" s="79"/>
    </row>
    <row r="4" spans="1:11">
      <c r="A4" s="187" t="s">
        <v>127</v>
      </c>
      <c r="B4" s="187"/>
      <c r="C4" s="187"/>
      <c r="D4" s="187"/>
      <c r="E4" s="187"/>
      <c r="F4" s="187"/>
      <c r="G4" s="187"/>
      <c r="H4" s="187"/>
      <c r="I4" s="187"/>
    </row>
    <row r="5" spans="1:11">
      <c r="A5" s="188"/>
      <c r="B5" s="188"/>
      <c r="C5" s="188"/>
      <c r="D5" s="188"/>
      <c r="E5" s="188"/>
      <c r="F5" s="188"/>
      <c r="G5" s="188"/>
      <c r="H5" s="188"/>
      <c r="I5" s="188"/>
      <c r="J5" s="188"/>
      <c r="K5" s="188"/>
    </row>
    <row r="6" spans="1:11">
      <c r="A6" s="188"/>
      <c r="B6" s="188"/>
      <c r="C6" s="188"/>
      <c r="D6" s="188"/>
      <c r="E6" s="188"/>
      <c r="F6" s="188"/>
      <c r="G6" s="188"/>
      <c r="H6" s="188"/>
      <c r="I6" s="188"/>
      <c r="J6" s="188"/>
      <c r="K6" s="188"/>
    </row>
    <row r="7" spans="1:11" s="45" customFormat="1" ht="86.25">
      <c r="A7" s="39" t="s">
        <v>74</v>
      </c>
      <c r="B7" s="40" t="s">
        <v>75</v>
      </c>
      <c r="C7" s="41" t="s">
        <v>76</v>
      </c>
      <c r="D7" s="42" t="s">
        <v>84</v>
      </c>
      <c r="E7" s="42" t="s">
        <v>87</v>
      </c>
      <c r="F7" s="42" t="s">
        <v>88</v>
      </c>
      <c r="G7" s="41" t="s">
        <v>77</v>
      </c>
      <c r="H7" s="41" t="s">
        <v>78</v>
      </c>
      <c r="I7" s="42" t="s">
        <v>79</v>
      </c>
      <c r="J7" s="42" t="s">
        <v>89</v>
      </c>
      <c r="K7" s="42" t="s">
        <v>90</v>
      </c>
    </row>
    <row r="8" spans="1:11" s="45" customFormat="1" ht="15.75">
      <c r="A8" s="31"/>
      <c r="B8" s="26" t="s">
        <v>101</v>
      </c>
      <c r="C8" s="31"/>
      <c r="D8" s="33"/>
      <c r="E8" s="33"/>
      <c r="F8" s="33"/>
      <c r="G8" s="25"/>
      <c r="H8" s="31"/>
      <c r="I8" s="32"/>
      <c r="J8" s="32"/>
      <c r="K8" s="32"/>
    </row>
    <row r="9" spans="1:11" s="45" customFormat="1">
      <c r="A9" s="43"/>
      <c r="B9" s="114" t="s">
        <v>97</v>
      </c>
      <c r="C9" s="51"/>
      <c r="D9" s="52"/>
      <c r="E9" s="52"/>
      <c r="F9" s="52"/>
      <c r="G9" s="53"/>
      <c r="H9" s="46"/>
      <c r="I9" s="46"/>
      <c r="J9" s="44"/>
      <c r="K9" s="44"/>
    </row>
    <row r="10" spans="1:11" s="45" customFormat="1">
      <c r="A10" s="43"/>
      <c r="B10" s="47" t="s">
        <v>102</v>
      </c>
      <c r="C10" s="51" t="s">
        <v>103</v>
      </c>
      <c r="D10" s="52">
        <v>1</v>
      </c>
      <c r="E10" s="115">
        <v>44.2</v>
      </c>
      <c r="F10" s="52">
        <f>D10*E10</f>
        <v>44.2</v>
      </c>
      <c r="G10" s="117"/>
      <c r="H10" s="119" t="s">
        <v>80</v>
      </c>
      <c r="I10" s="120"/>
      <c r="J10" s="118"/>
      <c r="K10" s="118"/>
    </row>
    <row r="11" spans="1:11" s="45" customFormat="1">
      <c r="A11" s="43"/>
      <c r="B11" s="47" t="s">
        <v>128</v>
      </c>
      <c r="C11" s="51" t="s">
        <v>80</v>
      </c>
      <c r="D11" s="52">
        <v>1</v>
      </c>
      <c r="E11" s="115">
        <v>25.5</v>
      </c>
      <c r="F11" s="52">
        <f>D11*E11</f>
        <v>25.5</v>
      </c>
      <c r="G11" s="117"/>
      <c r="H11" s="119"/>
      <c r="I11" s="120"/>
      <c r="J11" s="118"/>
      <c r="K11" s="118"/>
    </row>
    <row r="12" spans="1:11" s="45" customFormat="1">
      <c r="A12" s="43"/>
      <c r="B12" s="114" t="s">
        <v>98</v>
      </c>
      <c r="C12" s="51"/>
      <c r="D12" s="52"/>
      <c r="E12" s="115"/>
      <c r="F12" s="52"/>
      <c r="G12" s="121"/>
      <c r="H12" s="84" t="s">
        <v>80</v>
      </c>
      <c r="I12" s="84"/>
      <c r="J12" s="84"/>
      <c r="K12" s="84"/>
    </row>
    <row r="13" spans="1:11" s="45" customFormat="1">
      <c r="A13" s="43"/>
      <c r="B13" s="95" t="s">
        <v>129</v>
      </c>
      <c r="C13" s="51" t="s">
        <v>80</v>
      </c>
      <c r="D13" s="52">
        <v>2</v>
      </c>
      <c r="E13" s="115">
        <v>63.75</v>
      </c>
      <c r="F13" s="52">
        <f>E13*D13</f>
        <v>127.5</v>
      </c>
      <c r="G13" s="121" t="s">
        <v>131</v>
      </c>
      <c r="H13" s="84" t="s">
        <v>80</v>
      </c>
      <c r="I13" s="84">
        <v>30</v>
      </c>
      <c r="J13" s="84">
        <v>0.62</v>
      </c>
      <c r="K13" s="84">
        <f t="shared" ref="K13:K14" si="0">J13*I13</f>
        <v>18.600000000000001</v>
      </c>
    </row>
    <row r="14" spans="1:11" s="45" customFormat="1">
      <c r="A14" s="43"/>
      <c r="B14" s="95"/>
      <c r="C14" s="51"/>
      <c r="D14" s="52"/>
      <c r="E14" s="115"/>
      <c r="F14" s="52"/>
      <c r="G14" s="121" t="s">
        <v>130</v>
      </c>
      <c r="H14" s="84" t="s">
        <v>80</v>
      </c>
      <c r="I14" s="84">
        <v>2</v>
      </c>
      <c r="J14" s="84">
        <v>55.83</v>
      </c>
      <c r="K14" s="84">
        <f t="shared" si="0"/>
        <v>111.66</v>
      </c>
    </row>
    <row r="15" spans="1:11" s="45" customFormat="1">
      <c r="A15" s="43"/>
      <c r="B15" s="95" t="s">
        <v>104</v>
      </c>
      <c r="C15" s="51" t="s">
        <v>103</v>
      </c>
      <c r="D15" s="52">
        <v>1</v>
      </c>
      <c r="E15" s="115">
        <v>102.85</v>
      </c>
      <c r="F15" s="52">
        <f>E15*D15</f>
        <v>102.85</v>
      </c>
      <c r="G15" s="121" t="s">
        <v>106</v>
      </c>
      <c r="H15" s="84" t="s">
        <v>105</v>
      </c>
      <c r="I15" s="84">
        <f>D15*1.5*10</f>
        <v>15</v>
      </c>
      <c r="J15" s="84">
        <v>6.63</v>
      </c>
      <c r="K15" s="84">
        <f t="shared" ref="K15:K19" si="1">J15*I15</f>
        <v>99.45</v>
      </c>
    </row>
    <row r="16" spans="1:11" s="45" customFormat="1">
      <c r="A16" s="43"/>
      <c r="B16" s="95"/>
      <c r="C16" s="51"/>
      <c r="D16" s="52"/>
      <c r="E16" s="115"/>
      <c r="F16" s="52"/>
      <c r="G16" s="121" t="s">
        <v>109</v>
      </c>
      <c r="H16" s="84" t="s">
        <v>110</v>
      </c>
      <c r="I16" s="84">
        <f>D15*0.2</f>
        <v>0.2</v>
      </c>
      <c r="J16" s="84">
        <v>55.41</v>
      </c>
      <c r="K16" s="84">
        <f t="shared" si="1"/>
        <v>11.082000000000001</v>
      </c>
    </row>
    <row r="17" spans="1:11" s="45" customFormat="1" ht="26.25">
      <c r="A17" s="43"/>
      <c r="B17" s="93" t="s">
        <v>116</v>
      </c>
      <c r="C17" s="51" t="s">
        <v>81</v>
      </c>
      <c r="D17" s="90">
        <v>5</v>
      </c>
      <c r="E17" s="116">
        <v>18.7</v>
      </c>
      <c r="F17" s="90">
        <f t="shared" ref="F17:F22" si="2">E17*D17</f>
        <v>93.5</v>
      </c>
      <c r="G17" s="113" t="s">
        <v>107</v>
      </c>
      <c r="H17" s="84" t="s">
        <v>80</v>
      </c>
      <c r="I17" s="84">
        <v>2</v>
      </c>
      <c r="J17" s="84">
        <v>41.6</v>
      </c>
      <c r="K17" s="84">
        <f t="shared" si="1"/>
        <v>83.2</v>
      </c>
    </row>
    <row r="18" spans="1:11" s="45" customFormat="1">
      <c r="A18" s="43"/>
      <c r="B18" s="93"/>
      <c r="C18" s="51"/>
      <c r="D18" s="90"/>
      <c r="E18" s="116"/>
      <c r="F18" s="90"/>
      <c r="G18" s="121" t="s">
        <v>106</v>
      </c>
      <c r="H18" s="84" t="s">
        <v>105</v>
      </c>
      <c r="I18" s="84">
        <f>D17*0.7</f>
        <v>3.5</v>
      </c>
      <c r="J18" s="84">
        <v>6.63</v>
      </c>
      <c r="K18" s="84">
        <f t="shared" si="1"/>
        <v>23.204999999999998</v>
      </c>
    </row>
    <row r="19" spans="1:11" s="45" customFormat="1">
      <c r="A19" s="43"/>
      <c r="B19" s="93"/>
      <c r="C19" s="51"/>
      <c r="D19" s="90"/>
      <c r="E19" s="116"/>
      <c r="F19" s="90"/>
      <c r="G19" s="121" t="s">
        <v>109</v>
      </c>
      <c r="H19" s="84" t="s">
        <v>110</v>
      </c>
      <c r="I19" s="84">
        <f>D17*0.3*0.2</f>
        <v>0.30000000000000004</v>
      </c>
      <c r="J19" s="84">
        <v>55.41</v>
      </c>
      <c r="K19" s="84">
        <f t="shared" si="1"/>
        <v>16.623000000000001</v>
      </c>
    </row>
    <row r="20" spans="1:11" s="45" customFormat="1" ht="25.5">
      <c r="A20" s="43"/>
      <c r="B20" s="93" t="s">
        <v>108</v>
      </c>
      <c r="C20" s="51" t="s">
        <v>103</v>
      </c>
      <c r="D20" s="90">
        <v>3</v>
      </c>
      <c r="E20" s="116">
        <v>119</v>
      </c>
      <c r="F20" s="90">
        <f t="shared" si="2"/>
        <v>357</v>
      </c>
      <c r="G20" s="121" t="s">
        <v>106</v>
      </c>
      <c r="H20" s="84" t="s">
        <v>105</v>
      </c>
      <c r="I20" s="84">
        <f>D20*3</f>
        <v>9</v>
      </c>
      <c r="J20" s="84">
        <v>6.63</v>
      </c>
      <c r="K20" s="84">
        <f t="shared" ref="K20:K21" si="3">J20*I20</f>
        <v>59.67</v>
      </c>
    </row>
    <row r="21" spans="1:11" s="45" customFormat="1">
      <c r="A21" s="43"/>
      <c r="B21" s="93"/>
      <c r="C21" s="51"/>
      <c r="D21" s="90"/>
      <c r="E21" s="116"/>
      <c r="F21" s="90"/>
      <c r="G21" s="121" t="s">
        <v>109</v>
      </c>
      <c r="H21" s="84" t="s">
        <v>110</v>
      </c>
      <c r="I21" s="84">
        <f>D20*0.3*0.2</f>
        <v>0.18</v>
      </c>
      <c r="J21" s="84">
        <v>55.41</v>
      </c>
      <c r="K21" s="84">
        <f t="shared" si="3"/>
        <v>9.9737999999999989</v>
      </c>
    </row>
    <row r="22" spans="1:11" s="45" customFormat="1" ht="25.5">
      <c r="A22" s="43"/>
      <c r="B22" s="94" t="s">
        <v>111</v>
      </c>
      <c r="C22" s="51" t="s">
        <v>103</v>
      </c>
      <c r="D22" s="90">
        <v>14.7</v>
      </c>
      <c r="E22" s="116">
        <v>73.95</v>
      </c>
      <c r="F22" s="90">
        <f t="shared" si="2"/>
        <v>1087.0650000000001</v>
      </c>
      <c r="G22" s="122" t="s">
        <v>113</v>
      </c>
      <c r="H22" s="123" t="s">
        <v>110</v>
      </c>
      <c r="I22" s="49">
        <f>D22*0.3</f>
        <v>4.4099999999999993</v>
      </c>
      <c r="J22" s="124">
        <v>243.33</v>
      </c>
      <c r="K22" s="125">
        <f>I22*J22</f>
        <v>1073.0853</v>
      </c>
    </row>
    <row r="23" spans="1:11" s="45" customFormat="1">
      <c r="A23" s="43"/>
      <c r="B23" s="94"/>
      <c r="C23" s="51"/>
      <c r="D23" s="90"/>
      <c r="E23" s="116"/>
      <c r="F23" s="90"/>
      <c r="G23" s="126" t="s">
        <v>112</v>
      </c>
      <c r="H23" s="127" t="s">
        <v>110</v>
      </c>
      <c r="I23" s="124">
        <f>D22*0.4</f>
        <v>5.88</v>
      </c>
      <c r="J23" s="125">
        <v>90.67</v>
      </c>
      <c r="K23" s="125">
        <f>J23*I23</f>
        <v>533.13959999999997</v>
      </c>
    </row>
    <row r="24" spans="1:11" s="45" customFormat="1">
      <c r="A24" s="43"/>
      <c r="B24" s="94"/>
      <c r="C24" s="51"/>
      <c r="D24" s="90"/>
      <c r="E24" s="116"/>
      <c r="F24" s="90"/>
      <c r="G24" s="128" t="s">
        <v>114</v>
      </c>
      <c r="H24" s="129" t="s">
        <v>115</v>
      </c>
      <c r="I24" s="124">
        <v>1</v>
      </c>
      <c r="J24" s="124">
        <v>250</v>
      </c>
      <c r="K24" s="130">
        <f t="shared" ref="K24" si="4">J24*I24</f>
        <v>250</v>
      </c>
    </row>
    <row r="25" spans="1:11" s="45" customFormat="1">
      <c r="A25" s="43"/>
      <c r="B25" s="88"/>
      <c r="C25" s="89"/>
      <c r="D25" s="52"/>
      <c r="E25" s="90"/>
      <c r="F25" s="90"/>
      <c r="G25" s="91"/>
      <c r="H25" s="84"/>
      <c r="I25" s="84"/>
      <c r="J25" s="87"/>
      <c r="K25" s="87"/>
    </row>
    <row r="26" spans="1:11" s="45" customFormat="1">
      <c r="A26" s="43"/>
      <c r="B26" s="24" t="s">
        <v>82</v>
      </c>
      <c r="C26" s="37"/>
      <c r="D26" s="30"/>
      <c r="E26" s="30"/>
      <c r="F26" s="30">
        <f>SUM(F9:F25)</f>
        <v>1837.615</v>
      </c>
      <c r="G26" s="24" t="s">
        <v>83</v>
      </c>
      <c r="H26" s="28"/>
      <c r="I26" s="29"/>
      <c r="J26" s="44"/>
      <c r="K26" s="56">
        <f>SUM(K10:K25)</f>
        <v>2289.6886999999997</v>
      </c>
    </row>
    <row r="27" spans="1:11" s="45" customFormat="1" ht="15.75">
      <c r="A27" s="31"/>
      <c r="B27" s="26" t="s">
        <v>117</v>
      </c>
      <c r="C27" s="31"/>
      <c r="D27" s="33"/>
      <c r="E27" s="33"/>
      <c r="F27" s="33"/>
      <c r="G27" s="25"/>
      <c r="H27" s="31"/>
      <c r="I27" s="32"/>
      <c r="J27" s="32"/>
      <c r="K27" s="32"/>
    </row>
    <row r="28" spans="1:11" s="45" customFormat="1">
      <c r="A28" s="43"/>
      <c r="B28" s="81" t="s">
        <v>120</v>
      </c>
      <c r="C28" s="82" t="s">
        <v>103</v>
      </c>
      <c r="D28" s="76">
        <v>3.6</v>
      </c>
      <c r="E28" s="131">
        <v>31.45</v>
      </c>
      <c r="F28" s="83">
        <f t="shared" ref="F28:F39" si="5">E28*D28</f>
        <v>113.22</v>
      </c>
      <c r="G28" s="117"/>
      <c r="H28" s="119"/>
      <c r="I28" s="118"/>
      <c r="J28" s="118"/>
      <c r="K28" s="118">
        <f t="shared" ref="K28:K40" si="6">I28*J28</f>
        <v>0</v>
      </c>
    </row>
    <row r="29" spans="1:11" s="45" customFormat="1">
      <c r="A29" s="43"/>
      <c r="B29" s="81"/>
      <c r="C29" s="82"/>
      <c r="D29" s="76"/>
      <c r="E29" s="131"/>
      <c r="F29" s="118"/>
      <c r="G29" s="117"/>
      <c r="H29" s="119"/>
      <c r="I29" s="118"/>
      <c r="J29" s="118"/>
      <c r="K29" s="118"/>
    </row>
    <row r="30" spans="1:11" s="45" customFormat="1" ht="25.5">
      <c r="A30" s="43"/>
      <c r="B30" s="81" t="s">
        <v>121</v>
      </c>
      <c r="C30" s="82" t="s">
        <v>81</v>
      </c>
      <c r="D30" s="76">
        <v>22.5</v>
      </c>
      <c r="E30" s="131">
        <v>28.9</v>
      </c>
      <c r="F30" s="118">
        <f t="shared" si="5"/>
        <v>650.25</v>
      </c>
      <c r="G30" s="117" t="s">
        <v>132</v>
      </c>
      <c r="H30" s="119" t="s">
        <v>105</v>
      </c>
      <c r="I30" s="118">
        <v>0.9</v>
      </c>
      <c r="J30" s="118">
        <v>126.85</v>
      </c>
      <c r="K30" s="118">
        <f t="shared" si="6"/>
        <v>114.16499999999999</v>
      </c>
    </row>
    <row r="31" spans="1:11" s="45" customFormat="1">
      <c r="A31" s="43"/>
      <c r="B31" s="81"/>
      <c r="C31" s="82"/>
      <c r="D31" s="76"/>
      <c r="E31" s="131"/>
      <c r="F31" s="118"/>
      <c r="G31" s="117" t="s">
        <v>133</v>
      </c>
      <c r="H31" s="119" t="s">
        <v>105</v>
      </c>
      <c r="I31" s="118">
        <v>0.9</v>
      </c>
      <c r="J31" s="118">
        <v>147.22</v>
      </c>
      <c r="K31" s="118">
        <f t="shared" si="6"/>
        <v>132.49799999999999</v>
      </c>
    </row>
    <row r="32" spans="1:11" s="45" customFormat="1">
      <c r="A32" s="43"/>
      <c r="B32" s="81"/>
      <c r="C32" s="82"/>
      <c r="D32" s="76"/>
      <c r="E32" s="131"/>
      <c r="F32" s="118"/>
      <c r="G32" s="117" t="s">
        <v>134</v>
      </c>
      <c r="H32" s="119" t="s">
        <v>80</v>
      </c>
      <c r="I32" s="118">
        <v>1</v>
      </c>
      <c r="J32" s="118">
        <v>45.83</v>
      </c>
      <c r="K32" s="118">
        <f t="shared" si="6"/>
        <v>45.83</v>
      </c>
    </row>
    <row r="33" spans="1:13" s="45" customFormat="1">
      <c r="A33" s="43"/>
      <c r="B33" s="81" t="s">
        <v>122</v>
      </c>
      <c r="C33" s="82" t="s">
        <v>103</v>
      </c>
      <c r="D33" s="76">
        <v>8.8000000000000007</v>
      </c>
      <c r="E33" s="131">
        <v>12.75</v>
      </c>
      <c r="F33" s="118">
        <f t="shared" si="5"/>
        <v>112.2</v>
      </c>
      <c r="G33" s="126" t="s">
        <v>112</v>
      </c>
      <c r="H33" s="119" t="s">
        <v>110</v>
      </c>
      <c r="I33" s="118">
        <f>D33*0.4</f>
        <v>3.5200000000000005</v>
      </c>
      <c r="J33" s="125">
        <v>90.67</v>
      </c>
      <c r="K33" s="118">
        <f>I33*J33</f>
        <v>319.15840000000003</v>
      </c>
    </row>
    <row r="34" spans="1:13" s="45" customFormat="1">
      <c r="A34" s="43"/>
      <c r="B34" s="81"/>
      <c r="C34" s="82"/>
      <c r="D34" s="76"/>
      <c r="E34" s="131"/>
      <c r="F34" s="118"/>
      <c r="G34" s="117"/>
      <c r="H34" s="119"/>
      <c r="I34" s="118"/>
      <c r="J34" s="118"/>
      <c r="K34" s="118"/>
    </row>
    <row r="35" spans="1:13" s="45" customFormat="1">
      <c r="A35" s="43"/>
      <c r="B35" s="81" t="s">
        <v>123</v>
      </c>
      <c r="C35" s="82" t="s">
        <v>103</v>
      </c>
      <c r="D35" s="76">
        <v>5</v>
      </c>
      <c r="E35" s="131">
        <v>85</v>
      </c>
      <c r="F35" s="118">
        <f t="shared" si="5"/>
        <v>425</v>
      </c>
      <c r="G35" s="117" t="s">
        <v>138</v>
      </c>
      <c r="H35" s="119" t="s">
        <v>105</v>
      </c>
      <c r="I35" s="118">
        <v>25</v>
      </c>
      <c r="J35" s="118">
        <v>41.1</v>
      </c>
      <c r="K35" s="118">
        <f t="shared" si="6"/>
        <v>1027.5</v>
      </c>
    </row>
    <row r="36" spans="1:13" s="45" customFormat="1">
      <c r="A36" s="43"/>
      <c r="B36" s="81"/>
      <c r="C36" s="82"/>
      <c r="D36" s="76"/>
      <c r="E36" s="131"/>
      <c r="F36" s="118"/>
      <c r="G36" s="117" t="s">
        <v>109</v>
      </c>
      <c r="H36" s="119" t="s">
        <v>110</v>
      </c>
      <c r="I36" s="84">
        <f>D35*0.2</f>
        <v>1</v>
      </c>
      <c r="J36" s="84">
        <v>55.41</v>
      </c>
      <c r="K36" s="118">
        <f t="shared" si="6"/>
        <v>55.41</v>
      </c>
    </row>
    <row r="37" spans="1:13" s="45" customFormat="1" ht="26.25">
      <c r="A37" s="43"/>
      <c r="B37" s="81" t="s">
        <v>124</v>
      </c>
      <c r="C37" s="82" t="s">
        <v>125</v>
      </c>
      <c r="D37" s="76">
        <v>22.5</v>
      </c>
      <c r="E37" s="131">
        <v>23.8</v>
      </c>
      <c r="F37" s="118">
        <f t="shared" si="5"/>
        <v>535.5</v>
      </c>
      <c r="G37" s="117" t="s">
        <v>135</v>
      </c>
      <c r="H37" s="119" t="s">
        <v>80</v>
      </c>
      <c r="I37" s="118">
        <v>9</v>
      </c>
      <c r="J37" s="118">
        <v>120</v>
      </c>
      <c r="K37" s="118">
        <f t="shared" si="6"/>
        <v>1080</v>
      </c>
    </row>
    <row r="38" spans="1:13" s="45" customFormat="1">
      <c r="A38" s="43"/>
      <c r="B38" s="81"/>
      <c r="C38" s="82"/>
      <c r="D38" s="76"/>
      <c r="E38" s="131"/>
      <c r="F38" s="118"/>
      <c r="G38" s="121" t="s">
        <v>131</v>
      </c>
      <c r="H38" s="84" t="s">
        <v>80</v>
      </c>
      <c r="I38" s="84">
        <v>40</v>
      </c>
      <c r="J38" s="84">
        <v>0.62</v>
      </c>
      <c r="K38" s="118">
        <f t="shared" si="6"/>
        <v>24.8</v>
      </c>
    </row>
    <row r="39" spans="1:13" s="45" customFormat="1">
      <c r="A39" s="43"/>
      <c r="B39" s="81" t="s">
        <v>126</v>
      </c>
      <c r="C39" s="82" t="s">
        <v>103</v>
      </c>
      <c r="D39" s="76">
        <v>8.8000000000000007</v>
      </c>
      <c r="E39" s="131">
        <v>210.8</v>
      </c>
      <c r="F39" s="118">
        <f t="shared" si="5"/>
        <v>1855.0400000000002</v>
      </c>
      <c r="G39" s="117" t="s">
        <v>136</v>
      </c>
      <c r="H39" s="119" t="s">
        <v>103</v>
      </c>
      <c r="I39" s="118">
        <v>10.75</v>
      </c>
      <c r="J39" s="118">
        <v>566.66999999999996</v>
      </c>
      <c r="K39" s="118">
        <f t="shared" si="6"/>
        <v>6091.7024999999994</v>
      </c>
    </row>
    <row r="40" spans="1:13" s="45" customFormat="1">
      <c r="A40" s="43"/>
      <c r="B40" s="50"/>
      <c r="C40" s="48"/>
      <c r="D40" s="76"/>
      <c r="E40" s="49"/>
      <c r="F40" s="83"/>
      <c r="G40" s="54" t="s">
        <v>137</v>
      </c>
      <c r="H40" s="85" t="s">
        <v>105</v>
      </c>
      <c r="I40" s="86">
        <v>3.96</v>
      </c>
      <c r="J40" s="83">
        <v>250</v>
      </c>
      <c r="K40" s="83">
        <f t="shared" si="6"/>
        <v>990</v>
      </c>
    </row>
    <row r="41" spans="1:13" ht="29.25">
      <c r="A41" s="43"/>
      <c r="B41" s="23" t="s">
        <v>118</v>
      </c>
      <c r="C41" s="38"/>
      <c r="D41" s="36"/>
      <c r="E41" s="36"/>
      <c r="F41" s="36">
        <f>SUM(F28:F40)</f>
        <v>3691.21</v>
      </c>
      <c r="G41" s="80" t="s">
        <v>119</v>
      </c>
      <c r="H41" s="34"/>
      <c r="I41" s="35"/>
      <c r="J41" s="49"/>
      <c r="K41" s="57">
        <f>SUM(K28:K40)</f>
        <v>9881.0638999999992</v>
      </c>
    </row>
    <row r="42" spans="1:13">
      <c r="A42" s="43"/>
      <c r="B42" s="58"/>
      <c r="C42" s="59"/>
      <c r="D42" s="60"/>
      <c r="E42" s="61"/>
      <c r="F42" s="62"/>
      <c r="G42" s="63" t="s">
        <v>91</v>
      </c>
      <c r="H42" s="64"/>
      <c r="I42" s="65"/>
      <c r="J42" s="65"/>
      <c r="K42" s="66">
        <f>K41+K26</f>
        <v>12170.7526</v>
      </c>
    </row>
    <row r="43" spans="1:13">
      <c r="A43" s="43"/>
      <c r="B43" s="63" t="s">
        <v>92</v>
      </c>
      <c r="C43" s="64"/>
      <c r="D43" s="67"/>
      <c r="E43" s="68"/>
      <c r="F43" s="69">
        <f>F41+F26</f>
        <v>5528.8249999999998</v>
      </c>
      <c r="G43" s="70" t="s">
        <v>93</v>
      </c>
      <c r="H43" s="71">
        <v>0.05</v>
      </c>
      <c r="I43" s="65"/>
      <c r="J43" s="65"/>
      <c r="K43" s="66">
        <f>K42*H43</f>
        <v>608.53763000000004</v>
      </c>
    </row>
    <row r="44" spans="1:13">
      <c r="A44" s="55"/>
      <c r="B44" s="70"/>
      <c r="C44" s="72"/>
      <c r="D44" s="68"/>
      <c r="E44" s="68"/>
      <c r="F44" s="69"/>
      <c r="G44" s="73" t="s">
        <v>86</v>
      </c>
      <c r="H44" s="64"/>
      <c r="I44" s="65"/>
      <c r="J44" s="65"/>
      <c r="K44" s="66">
        <f>K42+K43</f>
        <v>12779.290230000001</v>
      </c>
      <c r="M44" s="92"/>
    </row>
    <row r="45" spans="1:13">
      <c r="A45" s="55"/>
      <c r="B45" s="73" t="s">
        <v>85</v>
      </c>
      <c r="C45" s="74"/>
      <c r="D45" s="67"/>
      <c r="E45" s="68"/>
      <c r="F45" s="69">
        <f>F43</f>
        <v>5528.8249999999998</v>
      </c>
      <c r="G45" s="73" t="s">
        <v>95</v>
      </c>
      <c r="H45" s="74"/>
      <c r="I45" s="65"/>
      <c r="J45" s="65"/>
      <c r="K45" s="66">
        <f>F45+K44</f>
        <v>18308.115229999999</v>
      </c>
      <c r="M45" s="92"/>
    </row>
    <row r="46" spans="1:13">
      <c r="A46" s="55"/>
      <c r="B46" s="75"/>
      <c r="C46" s="74"/>
      <c r="D46" s="75"/>
      <c r="E46" s="75"/>
      <c r="F46" s="74"/>
      <c r="G46" s="73" t="s">
        <v>94</v>
      </c>
      <c r="H46" s="74"/>
      <c r="I46" s="65"/>
      <c r="J46" s="65"/>
      <c r="K46" s="66">
        <f>K45*0.2</f>
        <v>3661.6230460000002</v>
      </c>
    </row>
    <row r="47" spans="1:13">
      <c r="A47" s="55"/>
      <c r="B47" s="75"/>
      <c r="C47" s="74"/>
      <c r="D47" s="75"/>
      <c r="E47" s="75"/>
      <c r="F47" s="74"/>
      <c r="G47" s="73" t="s">
        <v>96</v>
      </c>
      <c r="H47" s="74"/>
      <c r="I47" s="65"/>
      <c r="J47" s="65"/>
      <c r="K47" s="66">
        <f>K46+K45</f>
        <v>21969.738276</v>
      </c>
    </row>
    <row r="48" spans="1:13" ht="15.75">
      <c r="A48" s="96"/>
      <c r="B48" s="96"/>
      <c r="C48" s="96"/>
      <c r="D48" s="96"/>
      <c r="E48" s="96"/>
      <c r="F48" s="96"/>
      <c r="G48" s="97"/>
      <c r="H48" s="96"/>
      <c r="I48" s="96"/>
      <c r="J48" s="96"/>
      <c r="K48" s="96"/>
    </row>
    <row r="49" spans="1:11" ht="15.75">
      <c r="A49" s="98"/>
      <c r="B49" s="96"/>
      <c r="C49" s="96"/>
      <c r="D49" s="96"/>
      <c r="E49" s="96"/>
      <c r="F49" s="96"/>
      <c r="G49" s="97"/>
      <c r="H49" s="98"/>
      <c r="I49" s="98"/>
      <c r="J49" s="99"/>
      <c r="K49" s="99"/>
    </row>
    <row r="50" spans="1:11" ht="15.75">
      <c r="A50" s="98"/>
      <c r="B50" s="132" t="s">
        <v>140</v>
      </c>
      <c r="C50" s="101"/>
      <c r="D50" s="101"/>
      <c r="E50" s="102"/>
      <c r="F50" s="102"/>
      <c r="G50" s="103"/>
      <c r="H50" s="98"/>
      <c r="I50" s="98"/>
      <c r="J50" s="98"/>
      <c r="K50" s="98"/>
    </row>
    <row r="51" spans="1:11" ht="15.75">
      <c r="A51" s="98"/>
      <c r="B51" s="132"/>
      <c r="C51" s="101"/>
      <c r="D51" s="101"/>
      <c r="E51" s="102"/>
      <c r="F51" s="102"/>
      <c r="G51" s="103"/>
      <c r="H51" s="98"/>
      <c r="I51" s="98"/>
      <c r="J51" s="98"/>
      <c r="K51" s="98"/>
    </row>
    <row r="52" spans="1:11" ht="15.75">
      <c r="A52" s="98"/>
      <c r="B52" s="132" t="s">
        <v>141</v>
      </c>
      <c r="C52" s="101"/>
      <c r="D52" s="101"/>
      <c r="E52" s="102"/>
      <c r="F52" s="102"/>
      <c r="G52" s="103"/>
      <c r="H52" s="98"/>
      <c r="I52" s="98"/>
      <c r="J52" s="98"/>
      <c r="K52" s="98"/>
    </row>
    <row r="53" spans="1:11" ht="15.75">
      <c r="A53" s="98"/>
      <c r="B53" s="100"/>
      <c r="C53" s="101"/>
      <c r="D53" s="101"/>
      <c r="E53" s="102"/>
      <c r="F53" s="102"/>
      <c r="G53" s="103"/>
      <c r="H53" s="98"/>
      <c r="I53" s="98"/>
      <c r="J53" s="98"/>
      <c r="K53" s="98"/>
    </row>
    <row r="54" spans="1:11" ht="15.75">
      <c r="A54" s="98"/>
      <c r="B54" s="100"/>
      <c r="C54" s="101"/>
      <c r="D54" s="101"/>
      <c r="E54" s="102"/>
      <c r="F54" s="102"/>
      <c r="G54" s="103"/>
      <c r="H54" s="98"/>
      <c r="I54" s="98"/>
      <c r="J54" s="98"/>
      <c r="K54" s="98"/>
    </row>
    <row r="55" spans="1:11" ht="15.75">
      <c r="A55" s="98"/>
      <c r="B55" s="100"/>
      <c r="C55" s="101"/>
      <c r="D55" s="101"/>
      <c r="E55" s="102"/>
      <c r="F55" s="102"/>
      <c r="G55" s="103"/>
      <c r="H55" s="98"/>
      <c r="I55" s="98"/>
      <c r="J55" s="98"/>
      <c r="K55" s="98"/>
    </row>
    <row r="56" spans="1:11" ht="15.75">
      <c r="A56" s="98"/>
      <c r="B56" s="100"/>
      <c r="C56" s="101"/>
      <c r="D56" s="101"/>
      <c r="E56" s="102"/>
      <c r="F56" s="102"/>
      <c r="G56" s="103"/>
      <c r="H56" s="98"/>
      <c r="I56" s="98"/>
      <c r="J56" s="98"/>
      <c r="K56" s="98"/>
    </row>
    <row r="57" spans="1:11" ht="15.75">
      <c r="A57" s="98"/>
      <c r="B57" s="100"/>
      <c r="C57" s="101"/>
      <c r="D57" s="101"/>
      <c r="E57" s="102"/>
      <c r="F57" s="102"/>
      <c r="G57" s="103"/>
      <c r="H57" s="98"/>
      <c r="I57" s="98"/>
      <c r="J57" s="98"/>
      <c r="K57" s="98"/>
    </row>
    <row r="58" spans="1:11" ht="15.75">
      <c r="A58" s="98"/>
      <c r="B58" s="100"/>
      <c r="C58" s="101"/>
      <c r="D58" s="101"/>
      <c r="E58" s="102"/>
      <c r="F58" s="102"/>
      <c r="G58" s="103"/>
      <c r="H58" s="98"/>
      <c r="I58" s="98"/>
      <c r="J58" s="98"/>
      <c r="K58" s="98"/>
    </row>
    <row r="59" spans="1:11" ht="15.75">
      <c r="A59" s="98"/>
      <c r="B59" s="104"/>
      <c r="C59" s="105"/>
      <c r="D59" s="102"/>
      <c r="E59" s="102"/>
      <c r="F59" s="102"/>
      <c r="G59" s="97"/>
      <c r="H59" s="98"/>
      <c r="I59" s="98"/>
      <c r="J59" s="98"/>
      <c r="K59" s="98"/>
    </row>
    <row r="60" spans="1:11" ht="15.75">
      <c r="A60" s="98"/>
      <c r="B60" s="100"/>
      <c r="C60" s="106"/>
      <c r="D60" s="107"/>
      <c r="E60" s="107"/>
      <c r="F60" s="107"/>
      <c r="G60" s="108"/>
      <c r="H60" s="98"/>
      <c r="I60" s="98"/>
      <c r="J60" s="98"/>
      <c r="K60" s="98"/>
    </row>
    <row r="61" spans="1:11" ht="15.75">
      <c r="A61" s="109"/>
      <c r="B61" s="110"/>
      <c r="C61" s="109"/>
      <c r="D61" s="111"/>
      <c r="E61" s="111"/>
      <c r="F61" s="111"/>
      <c r="G61" s="112"/>
      <c r="H61" s="111"/>
      <c r="I61" s="111"/>
      <c r="J61" s="111"/>
      <c r="K61" s="111"/>
    </row>
  </sheetData>
  <autoFilter ref="A7:I47"/>
  <dataConsolidate/>
  <mergeCells count="6">
    <mergeCell ref="A1:B1"/>
    <mergeCell ref="F1:I1"/>
    <mergeCell ref="A2:B2"/>
    <mergeCell ref="A3:J3"/>
    <mergeCell ref="A5:K6"/>
    <mergeCell ref="A4:I4"/>
  </mergeCells>
  <pageMargins left="0.7" right="0.7" top="0.75" bottom="0.75" header="0.3" footer="0.3"/>
  <pageSetup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Дуденко Жанна Леонідівна</cp:lastModifiedBy>
  <cp:lastPrinted>2022-02-10T12:46:51Z</cp:lastPrinted>
  <dcterms:created xsi:type="dcterms:W3CDTF">1996-10-08T23:32:00Z</dcterms:created>
  <dcterms:modified xsi:type="dcterms:W3CDTF">2022-09-29T09:42:13Z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