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ychebotok\Documents\Открытие отделений\Киев 8\"/>
    </mc:Choice>
  </mc:AlternateContent>
  <xr:revisionPtr revIDLastSave="0" documentId="8_{0E0B51FE-DE4B-44A3-B590-38139FEB9F12}" xr6:coauthVersionLast="45" xr6:coauthVersionMax="45" xr10:uidLastSave="{00000000-0000-0000-0000-000000000000}"/>
  <bookViews>
    <workbookView xWindow="-120" yWindow="-120" windowWidth="20730" windowHeight="11160" tabRatio="207" firstSheet="2" activeTab="2" xr2:uid="{00000000-000D-0000-FFFF-FFFF00000000}"/>
  </bookViews>
  <sheets>
    <sheet name="Додаток 2" sheetId="42" state="hidden" r:id="rId1"/>
    <sheet name="Основні положеня" sheetId="40" state="hidden" r:id="rId2"/>
    <sheet name="Кошторис" sheetId="46" r:id="rId3"/>
  </sheets>
  <definedNames>
    <definedName name="_xlnm._FilterDatabase" localSheetId="2" hidden="1">Кошторис!$I$1:$I$606</definedName>
    <definedName name="Виконується">#REF!</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85" i="46" l="1"/>
  <c r="M285" i="46" s="1"/>
  <c r="L266" i="46"/>
  <c r="M266" i="46" s="1"/>
  <c r="F265" i="46"/>
  <c r="F253" i="46"/>
  <c r="L254" i="46"/>
  <c r="J254" i="46"/>
  <c r="L263" i="46"/>
  <c r="J263" i="46"/>
  <c r="F262" i="46"/>
  <c r="L103" i="46"/>
  <c r="M103" i="46" s="1"/>
  <c r="M254" i="46" l="1"/>
  <c r="M263" i="46"/>
  <c r="J132" i="46" l="1"/>
  <c r="J131" i="46"/>
  <c r="L113" i="46" l="1"/>
  <c r="J113" i="46"/>
  <c r="L21" i="46"/>
  <c r="J21" i="46"/>
  <c r="L61" i="46"/>
  <c r="C53" i="46"/>
  <c r="L52" i="46"/>
  <c r="J52" i="46"/>
  <c r="L51" i="46"/>
  <c r="J51" i="46"/>
  <c r="L50" i="46"/>
  <c r="J50" i="46"/>
  <c r="F49" i="46"/>
  <c r="M21" i="46" l="1"/>
  <c r="M51" i="46"/>
  <c r="M50" i="46"/>
  <c r="M52" i="46"/>
  <c r="J317" i="46"/>
  <c r="L188" i="46" l="1"/>
  <c r="M188" i="46" s="1"/>
  <c r="L187" i="46"/>
  <c r="M187" i="46" s="1"/>
  <c r="F186" i="46"/>
  <c r="F321" i="46"/>
  <c r="F319" i="46"/>
  <c r="L317" i="46"/>
  <c r="M317" i="46" s="1"/>
  <c r="F316" i="46"/>
  <c r="F314" i="46"/>
  <c r="L310" i="46"/>
  <c r="J310" i="46"/>
  <c r="F309" i="46"/>
  <c r="L307" i="46"/>
  <c r="J307" i="46"/>
  <c r="F306" i="46"/>
  <c r="L304" i="46"/>
  <c r="J304" i="46"/>
  <c r="F303" i="46"/>
  <c r="F301" i="46"/>
  <c r="F299" i="46"/>
  <c r="F296" i="46"/>
  <c r="L294" i="46"/>
  <c r="J294" i="46"/>
  <c r="F293" i="46"/>
  <c r="L291" i="46"/>
  <c r="J291" i="46"/>
  <c r="F290" i="46"/>
  <c r="L288" i="46"/>
  <c r="J288" i="46"/>
  <c r="F287" i="46"/>
  <c r="L284" i="46"/>
  <c r="M284" i="46" s="1"/>
  <c r="L283" i="46"/>
  <c r="J283" i="46"/>
  <c r="F282" i="46"/>
  <c r="F280" i="46"/>
  <c r="L279" i="46"/>
  <c r="M279" i="46" s="1"/>
  <c r="L278" i="46"/>
  <c r="M278" i="46" s="1"/>
  <c r="L277" i="46"/>
  <c r="J277" i="46"/>
  <c r="F276" i="46"/>
  <c r="L274" i="46"/>
  <c r="J274" i="46"/>
  <c r="F273" i="46"/>
  <c r="L271" i="46"/>
  <c r="J271" i="46"/>
  <c r="F270" i="46"/>
  <c r="F268" i="46"/>
  <c r="L260" i="46"/>
  <c r="J260" i="46"/>
  <c r="F259" i="46"/>
  <c r="L257" i="46"/>
  <c r="J257" i="46"/>
  <c r="F256" i="46"/>
  <c r="L251" i="46"/>
  <c r="J251" i="46"/>
  <c r="L250" i="46"/>
  <c r="M250" i="46" s="1"/>
  <c r="F249" i="46"/>
  <c r="F245" i="46"/>
  <c r="L243" i="46"/>
  <c r="J243" i="46"/>
  <c r="F242" i="46"/>
  <c r="L240" i="46"/>
  <c r="M240" i="46" s="1"/>
  <c r="F239" i="46"/>
  <c r="L237" i="46"/>
  <c r="M237" i="46" s="1"/>
  <c r="L236" i="46"/>
  <c r="M236" i="46" s="1"/>
  <c r="L235" i="46"/>
  <c r="M235" i="46" s="1"/>
  <c r="L234" i="46"/>
  <c r="M234" i="46" s="1"/>
  <c r="L233" i="46"/>
  <c r="J233" i="46"/>
  <c r="L232" i="46"/>
  <c r="J232" i="46"/>
  <c r="F231" i="46"/>
  <c r="F229" i="46"/>
  <c r="F227" i="46"/>
  <c r="L225" i="46"/>
  <c r="J225" i="46"/>
  <c r="L224" i="46"/>
  <c r="M224" i="46" s="1"/>
  <c r="L223" i="46"/>
  <c r="M223" i="46" s="1"/>
  <c r="F222" i="46"/>
  <c r="L220" i="46"/>
  <c r="M220" i="46" s="1"/>
  <c r="F219" i="46"/>
  <c r="L217" i="46"/>
  <c r="M217" i="46" s="1"/>
  <c r="F216" i="46"/>
  <c r="L214" i="46"/>
  <c r="J214" i="46"/>
  <c r="F213" i="46"/>
  <c r="L209" i="46"/>
  <c r="J209" i="46"/>
  <c r="L208" i="46"/>
  <c r="J208" i="46"/>
  <c r="L207" i="46"/>
  <c r="J207" i="46"/>
  <c r="F206" i="46"/>
  <c r="L204" i="46"/>
  <c r="J204" i="46"/>
  <c r="L203" i="46"/>
  <c r="J203" i="46"/>
  <c r="L202" i="46"/>
  <c r="J202" i="46"/>
  <c r="F201" i="46"/>
  <c r="L199" i="46"/>
  <c r="M199" i="46" s="1"/>
  <c r="L198" i="46"/>
  <c r="M198" i="46" s="1"/>
  <c r="F197" i="46"/>
  <c r="F195" i="46"/>
  <c r="L193" i="46"/>
  <c r="M193" i="46" s="1"/>
  <c r="L192" i="46"/>
  <c r="M192" i="46" s="1"/>
  <c r="L191" i="46"/>
  <c r="M191" i="46" s="1"/>
  <c r="F190" i="46"/>
  <c r="L180" i="46"/>
  <c r="M180" i="46" s="1"/>
  <c r="L184" i="46"/>
  <c r="M184" i="46" s="1"/>
  <c r="L183" i="46"/>
  <c r="M183" i="46" s="1"/>
  <c r="F182" i="46"/>
  <c r="L179" i="46"/>
  <c r="M179" i="46" s="1"/>
  <c r="L178" i="46"/>
  <c r="M178" i="46" s="1"/>
  <c r="L177" i="46"/>
  <c r="M177" i="46" s="1"/>
  <c r="L176" i="46"/>
  <c r="M176" i="46" s="1"/>
  <c r="F175" i="46"/>
  <c r="L173" i="46"/>
  <c r="J173" i="46"/>
  <c r="F172" i="46"/>
  <c r="L170" i="46"/>
  <c r="J170" i="46"/>
  <c r="F169" i="46"/>
  <c r="F167" i="46"/>
  <c r="L165" i="46"/>
  <c r="M165" i="46" s="1"/>
  <c r="F164" i="46"/>
  <c r="L162" i="46"/>
  <c r="M162" i="46" s="1"/>
  <c r="F161" i="46"/>
  <c r="L159" i="46"/>
  <c r="J159" i="46"/>
  <c r="F158" i="46"/>
  <c r="L156" i="46"/>
  <c r="J156" i="46"/>
  <c r="L155" i="46"/>
  <c r="J155" i="46"/>
  <c r="F153" i="46"/>
  <c r="F140" i="46"/>
  <c r="L151" i="46"/>
  <c r="J151" i="46"/>
  <c r="L150" i="46"/>
  <c r="J150" i="46"/>
  <c r="L149" i="46"/>
  <c r="J149" i="46"/>
  <c r="L148" i="46"/>
  <c r="J148" i="46"/>
  <c r="L147" i="46"/>
  <c r="J147" i="46"/>
  <c r="L146" i="46"/>
  <c r="J146" i="46"/>
  <c r="L145" i="46"/>
  <c r="J145" i="46"/>
  <c r="L144" i="46"/>
  <c r="J144" i="46"/>
  <c r="L143" i="46"/>
  <c r="J143" i="46"/>
  <c r="F142" i="46"/>
  <c r="L138" i="46"/>
  <c r="F137" i="46"/>
  <c r="L135" i="46"/>
  <c r="J135" i="46"/>
  <c r="F134" i="46"/>
  <c r="L127" i="46"/>
  <c r="J127" i="46"/>
  <c r="F126" i="46"/>
  <c r="L132" i="46"/>
  <c r="M132" i="46" s="1"/>
  <c r="L131" i="46"/>
  <c r="M131" i="46" s="1"/>
  <c r="L130" i="46"/>
  <c r="J130" i="46"/>
  <c r="F129" i="46"/>
  <c r="L124" i="46"/>
  <c r="J124" i="46"/>
  <c r="L123" i="46"/>
  <c r="J123" i="46"/>
  <c r="L122" i="46"/>
  <c r="J122" i="46"/>
  <c r="F121" i="46"/>
  <c r="L119" i="46"/>
  <c r="J119" i="46"/>
  <c r="F118" i="46"/>
  <c r="L116" i="46"/>
  <c r="J116" i="46"/>
  <c r="F115" i="46"/>
  <c r="L112" i="46"/>
  <c r="J112" i="46"/>
  <c r="L111" i="46"/>
  <c r="J111" i="46"/>
  <c r="F110" i="46"/>
  <c r="L108" i="46"/>
  <c r="J108" i="46"/>
  <c r="L107" i="46"/>
  <c r="J107" i="46"/>
  <c r="L106" i="46"/>
  <c r="J106" i="46"/>
  <c r="F105" i="46"/>
  <c r="J94" i="46"/>
  <c r="J93" i="46"/>
  <c r="L93" i="46"/>
  <c r="L102" i="46"/>
  <c r="J102" i="46"/>
  <c r="L101" i="46"/>
  <c r="J101" i="46"/>
  <c r="L100" i="46"/>
  <c r="J100" i="46"/>
  <c r="L99" i="46"/>
  <c r="J99" i="46"/>
  <c r="L98" i="46"/>
  <c r="J98" i="46"/>
  <c r="L97" i="46"/>
  <c r="J97" i="46"/>
  <c r="L96" i="46"/>
  <c r="J96" i="46"/>
  <c r="L95" i="46"/>
  <c r="J95" i="46"/>
  <c r="L94" i="46"/>
  <c r="F92" i="46"/>
  <c r="L91" i="46"/>
  <c r="J91" i="46"/>
  <c r="L90" i="46"/>
  <c r="J90" i="46"/>
  <c r="L89" i="46"/>
  <c r="J89" i="46"/>
  <c r="F88" i="46"/>
  <c r="L87" i="46"/>
  <c r="J87" i="46"/>
  <c r="L86" i="46"/>
  <c r="J86" i="46"/>
  <c r="L85" i="46"/>
  <c r="J85" i="46"/>
  <c r="F84" i="46"/>
  <c r="L83" i="46"/>
  <c r="J83" i="46"/>
  <c r="L82" i="46"/>
  <c r="J82" i="46"/>
  <c r="L81" i="46"/>
  <c r="J81" i="46"/>
  <c r="L80" i="46"/>
  <c r="J80" i="46"/>
  <c r="F79" i="46"/>
  <c r="J78" i="46"/>
  <c r="L78" i="46"/>
  <c r="J77" i="46"/>
  <c r="L77" i="46"/>
  <c r="J76" i="46"/>
  <c r="L76" i="46"/>
  <c r="J75" i="46"/>
  <c r="L75" i="46"/>
  <c r="J74" i="46"/>
  <c r="L74" i="46"/>
  <c r="J73" i="46"/>
  <c r="L73" i="46"/>
  <c r="L72" i="46"/>
  <c r="J72" i="46"/>
  <c r="L71" i="46"/>
  <c r="J71" i="46"/>
  <c r="L70" i="46"/>
  <c r="J70" i="46"/>
  <c r="L69" i="46"/>
  <c r="J69" i="46"/>
  <c r="L68" i="46"/>
  <c r="J68" i="46"/>
  <c r="F67" i="46"/>
  <c r="L66" i="46"/>
  <c r="J66" i="46"/>
  <c r="L65" i="46"/>
  <c r="J65" i="46"/>
  <c r="L64" i="46"/>
  <c r="J64" i="46"/>
  <c r="L63" i="46"/>
  <c r="J63" i="46"/>
  <c r="L62" i="46"/>
  <c r="J62" i="46"/>
  <c r="J61" i="46"/>
  <c r="L60" i="46"/>
  <c r="J60" i="46"/>
  <c r="L59" i="46"/>
  <c r="J59" i="46"/>
  <c r="L58" i="46"/>
  <c r="J58" i="46"/>
  <c r="F57" i="46"/>
  <c r="L56" i="46"/>
  <c r="J56" i="46"/>
  <c r="L55" i="46"/>
  <c r="J55" i="46"/>
  <c r="L54" i="46"/>
  <c r="J54" i="46"/>
  <c r="F53" i="46"/>
  <c r="L48" i="46"/>
  <c r="J48" i="46"/>
  <c r="L47" i="46"/>
  <c r="J47" i="46"/>
  <c r="L46" i="46"/>
  <c r="J46" i="46"/>
  <c r="F45" i="46"/>
  <c r="L44" i="46"/>
  <c r="M44" i="46" s="1"/>
  <c r="L43" i="46"/>
  <c r="M43" i="46" s="1"/>
  <c r="F42" i="46"/>
  <c r="L41" i="46"/>
  <c r="M41" i="46" s="1"/>
  <c r="L40" i="46"/>
  <c r="M40" i="46" s="1"/>
  <c r="L39" i="46"/>
  <c r="M39" i="46" s="1"/>
  <c r="F38" i="46"/>
  <c r="M138" i="46"/>
  <c r="L37" i="46"/>
  <c r="J37" i="46"/>
  <c r="F36" i="46"/>
  <c r="L35" i="46"/>
  <c r="J35" i="46"/>
  <c r="L34" i="46"/>
  <c r="J34" i="46"/>
  <c r="L33" i="46"/>
  <c r="J33" i="46"/>
  <c r="L32" i="46"/>
  <c r="J32" i="46"/>
  <c r="L31" i="46"/>
  <c r="J31" i="46"/>
  <c r="L30" i="46"/>
  <c r="J30" i="46"/>
  <c r="F29" i="46"/>
  <c r="L25" i="46"/>
  <c r="J25" i="46"/>
  <c r="L28" i="46"/>
  <c r="J28" i="46"/>
  <c r="L27" i="46"/>
  <c r="J27" i="46"/>
  <c r="L26" i="46"/>
  <c r="J26" i="46"/>
  <c r="F24" i="46"/>
  <c r="L23" i="46"/>
  <c r="J23" i="46"/>
  <c r="F22" i="46"/>
  <c r="L20" i="46"/>
  <c r="J20" i="46"/>
  <c r="L19" i="46"/>
  <c r="J19" i="46"/>
  <c r="L18" i="46"/>
  <c r="J18" i="46"/>
  <c r="L17" i="46"/>
  <c r="J17" i="46"/>
  <c r="L16" i="46"/>
  <c r="J16" i="46"/>
  <c r="L15" i="46"/>
  <c r="J15" i="46"/>
  <c r="F14" i="46"/>
  <c r="M15" i="46" l="1"/>
  <c r="M203" i="46"/>
  <c r="M71" i="46"/>
  <c r="M307" i="46"/>
  <c r="M208" i="46"/>
  <c r="M225" i="46"/>
  <c r="M54" i="46"/>
  <c r="M232" i="46"/>
  <c r="M260" i="46"/>
  <c r="M291" i="46"/>
  <c r="M277" i="46"/>
  <c r="M202" i="46"/>
  <c r="M204" i="46"/>
  <c r="M294" i="46"/>
  <c r="M89" i="46"/>
  <c r="M124" i="46"/>
  <c r="M58" i="46"/>
  <c r="M97" i="46"/>
  <c r="M17" i="46"/>
  <c r="M28" i="46"/>
  <c r="M60" i="46"/>
  <c r="M111" i="46"/>
  <c r="M143" i="46"/>
  <c r="M26" i="46"/>
  <c r="M62" i="46"/>
  <c r="M64" i="46"/>
  <c r="M80" i="46"/>
  <c r="M91" i="46"/>
  <c r="M99" i="46"/>
  <c r="M101" i="46"/>
  <c r="M108" i="46"/>
  <c r="M16" i="46"/>
  <c r="M18" i="46"/>
  <c r="M27" i="46"/>
  <c r="M25" i="46"/>
  <c r="M30" i="46"/>
  <c r="M32" i="46"/>
  <c r="M34" i="46"/>
  <c r="M68" i="46"/>
  <c r="M78" i="46"/>
  <c r="M155" i="46"/>
  <c r="M47" i="46"/>
  <c r="M55" i="46"/>
  <c r="M66" i="46"/>
  <c r="M70" i="46"/>
  <c r="M72" i="46"/>
  <c r="M74" i="46"/>
  <c r="M76" i="46"/>
  <c r="M82" i="46"/>
  <c r="M86" i="46"/>
  <c r="M95" i="46"/>
  <c r="M93" i="46"/>
  <c r="M106" i="46"/>
  <c r="M113" i="46"/>
  <c r="M122" i="46"/>
  <c r="M130" i="46"/>
  <c r="M170" i="46"/>
  <c r="M233" i="46"/>
  <c r="M33" i="46"/>
  <c r="M46" i="46"/>
  <c r="M48" i="46"/>
  <c r="M63" i="46"/>
  <c r="M65" i="46"/>
  <c r="M100" i="46"/>
  <c r="M102" i="46"/>
  <c r="M107" i="46"/>
  <c r="M116" i="46"/>
  <c r="M123" i="46"/>
  <c r="M31" i="46"/>
  <c r="M56" i="46"/>
  <c r="M69" i="46"/>
  <c r="M75" i="46"/>
  <c r="M77" i="46"/>
  <c r="M83" i="46"/>
  <c r="M85" i="46"/>
  <c r="M87" i="46"/>
  <c r="M98" i="46"/>
  <c r="M112" i="46"/>
  <c r="M119" i="46"/>
  <c r="M207" i="46"/>
  <c r="M209" i="46"/>
  <c r="M214" i="46"/>
  <c r="M251" i="46"/>
  <c r="M283" i="46"/>
  <c r="M288" i="46"/>
  <c r="M151" i="46"/>
  <c r="M156" i="46"/>
  <c r="M257" i="46"/>
  <c r="M59" i="46"/>
  <c r="M61" i="46"/>
  <c r="M73" i="46"/>
  <c r="M81" i="46"/>
  <c r="M90" i="46"/>
  <c r="M96" i="46"/>
  <c r="M94" i="46"/>
  <c r="M144" i="46"/>
  <c r="M146" i="46"/>
  <c r="M148" i="46"/>
  <c r="M150" i="46"/>
  <c r="M274" i="46"/>
  <c r="M173" i="46"/>
  <c r="M304" i="46"/>
  <c r="M310" i="46"/>
  <c r="M35" i="46"/>
  <c r="M37" i="46"/>
  <c r="M127" i="46"/>
  <c r="M135" i="46"/>
  <c r="M145" i="46"/>
  <c r="M147" i="46"/>
  <c r="M149" i="46"/>
  <c r="M159" i="46"/>
  <c r="M271" i="46"/>
  <c r="M243" i="46"/>
  <c r="M23" i="46"/>
  <c r="M20" i="46"/>
  <c r="M19" i="46"/>
  <c r="F324" i="46"/>
  <c r="M324" i="46" l="1"/>
  <c r="M329" i="46" l="1"/>
  <c r="E326" i="46"/>
  <c r="F326" i="46" s="1"/>
  <c r="F327" i="46" s="1"/>
  <c r="F329" i="46" s="1"/>
  <c r="M331" i="46" l="1"/>
</calcChain>
</file>

<file path=xl/sharedStrings.xml><?xml version="1.0" encoding="utf-8"?>
<sst xmlns="http://schemas.openxmlformats.org/spreadsheetml/2006/main" count="585" uniqueCount="279">
  <si>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</si>
  <si>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</si>
  <si>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</si>
  <si>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</si>
  <si>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 xml:space="preserve">1.2. За довідками звертатися до Організатора: </t>
  </si>
  <si>
    <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</si>
  <si>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</si>
  <si>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</si>
  <si>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</si>
  <si>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</si>
  <si>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</si>
  <si>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</si>
  <si>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</si>
  <si>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</si>
  <si>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</si>
  <si>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</si>
  <si>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</si>
  <si>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</si>
  <si>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</si>
  <si>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</si>
  <si>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</si>
  <si>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</si>
  <si>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</si>
  <si>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</si>
  <si>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</si>
  <si>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</si>
  <si>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</si>
  <si>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</si>
  <si>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</si>
  <si>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</si>
  <si>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</si>
  <si>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</si>
  <si>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</si>
  <si>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</si>
  <si>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</si>
  <si>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</si>
  <si>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</si>
  <si>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</si>
  <si>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</si>
  <si>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</si>
  <si>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</si>
  <si>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</si>
  <si>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</si>
  <si>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</si>
  <si>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</si>
  <si>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</si>
  <si>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</si>
  <si>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</si>
  <si>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</si>
  <si>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</si>
  <si>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</si>
  <si>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</si>
  <si>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</si>
  <si>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</si>
  <si>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</si>
  <si>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</si>
  <si>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</si>
  <si>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</si>
  <si>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</si>
  <si>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</si>
  <si>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</si>
  <si>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</si>
  <si>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</si>
  <si>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</si>
  <si>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</si>
  <si>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</si>
  <si>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</si>
  <si>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</si>
  <si>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</si>
  <si>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</si>
  <si>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</si>
  <si>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</si>
  <si>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</si>
  <si>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</si>
  <si>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 п/п</t>
  </si>
  <si>
    <t>Замовник:</t>
  </si>
  <si>
    <t>Підрядник:</t>
  </si>
  <si>
    <t>Договір:</t>
  </si>
  <si>
    <t>Адреса обє"кту:</t>
  </si>
  <si>
    <t>Транспортні витрати, %</t>
  </si>
  <si>
    <t>Найменування робіт</t>
  </si>
  <si>
    <t>Об"єм</t>
  </si>
  <si>
    <t>Один. вим.</t>
  </si>
  <si>
    <t>Робота за один. (без ПДВ), ГРН.</t>
  </si>
  <si>
    <t>Робота ВСЕГО (без ПДВ), ГРН.</t>
  </si>
  <si>
    <t>Найменування матеріалів</t>
  </si>
  <si>
    <t>Один.          вим.</t>
  </si>
  <si>
    <t>Витрати на об"єм</t>
  </si>
  <si>
    <t>Ціна за один. (без ПДВ), ГРН.</t>
  </si>
  <si>
    <t>Матеріали ВСЬОГО (без ПДВ), ГРН.</t>
  </si>
  <si>
    <t>ІТОГО ПО РОЗДІЛУ:</t>
  </si>
  <si>
    <t>ВСЬОГО ПО РОЗДІЛАМ, ГРН.:</t>
  </si>
  <si>
    <t>Витрати на один виміру*</t>
  </si>
  <si>
    <t>Разом ІНШІ витрати</t>
  </si>
  <si>
    <t>Договірна ціна</t>
  </si>
  <si>
    <t>м2</t>
  </si>
  <si>
    <t xml:space="preserve">Гіпсокартон 2500x1200x12.5 мм </t>
  </si>
  <si>
    <t>м</t>
  </si>
  <si>
    <t>Шуруп 3,5х25мм</t>
  </si>
  <si>
    <t>шт</t>
  </si>
  <si>
    <t>Дюбель анкер 6х40</t>
  </si>
  <si>
    <t>Саморіз з буром 3,5х9,5</t>
  </si>
  <si>
    <t>л</t>
  </si>
  <si>
    <t>Шпаклівка Knauf Fugenfuller</t>
  </si>
  <si>
    <t>кг</t>
  </si>
  <si>
    <t>Профиль Profstal UW 75/3 м 0,6 мм</t>
  </si>
  <si>
    <t>Профиль Profstal CW 75/3 м 0,6 мм</t>
  </si>
  <si>
    <t xml:space="preserve">Улаштування перегородок на
металевому однорядному каркасі з обшивкою гіпсокартонними листами в один шар </t>
  </si>
  <si>
    <t>Монтаж мінвати товщ. 100мм.</t>
  </si>
  <si>
    <t>Опорядження швів обклеюванням армувальною стрічкою</t>
  </si>
  <si>
    <t>Папiр шлiфувальний</t>
  </si>
  <si>
    <t xml:space="preserve">Стрічка армуюча Knauf Kurt для швів 75 м </t>
  </si>
  <si>
    <t>Ґрунтовка глибокопроникна Ceresit CT 17</t>
  </si>
  <si>
    <t>Зменшення дверних прорізів ГКЛ</t>
  </si>
  <si>
    <t xml:space="preserve"> Установлення  кутиків</t>
  </si>
  <si>
    <t>Кутник перфорований алюмінієвий 23х23 мм 3 м</t>
  </si>
  <si>
    <t xml:space="preserve">Монтаж металопластикових дверних блоків 
</t>
  </si>
  <si>
    <t>Дверні блоки металопластикові 1300х2800мм.</t>
  </si>
  <si>
    <t>Піна монтажна Ceresit TS 62 750 мл</t>
  </si>
  <si>
    <t>Дюбель рамний з універсальним шурупом 8x150 мм Friulsider</t>
  </si>
  <si>
    <t xml:space="preserve">Монтаж теплової завіси
</t>
  </si>
  <si>
    <t>Теплова завіса</t>
  </si>
  <si>
    <t>Анкер клиновой 12x140 мм EXPERT FIX</t>
  </si>
  <si>
    <t>Грунтівка Ceresit CT-17 глибокого проникнення</t>
  </si>
  <si>
    <t>Грунтовка Ceresit CT-17 глибокого проникнення</t>
  </si>
  <si>
    <t>Дюбель 6х40 мм.</t>
  </si>
  <si>
    <t>Грунтовка глибокого проникнення</t>
  </si>
  <si>
    <t xml:space="preserve"> Улаштування обшивки стiн
гiпсокартонними плитами [фальшстiни]
по металевому каркасу</t>
  </si>
  <si>
    <t>Підвіс П-подібний Profstal універсальний 60х125 мм</t>
  </si>
  <si>
    <t xml:space="preserve">Гіпсокартон вологостійкий 2500x1200x12.5 мм </t>
  </si>
  <si>
    <t>Профиль CD 60/3 м 0,6 мм</t>
  </si>
  <si>
    <t>Профиль UD 27/3 м 0,6 мм</t>
  </si>
  <si>
    <t xml:space="preserve"> Улаштування обшивки стель
гiпсокартонними плитами 
по металевому каркасу</t>
  </si>
  <si>
    <t>Підвіс анкерний для CD-60 профілю</t>
  </si>
  <si>
    <t>Стрижень закріплювальний L=250, 4 мм INDUSTRY</t>
  </si>
  <si>
    <t>З'єднувач поздовжній BauGut ARMOSTEEL для профілю CD 60</t>
  </si>
  <si>
    <t>З'єднувач однорівневий Київ-Профіль «Краб» для CD профілю</t>
  </si>
  <si>
    <t xml:space="preserve"> Шпаклювання стель мiнеральною
шпаклiвкою 1мм
</t>
  </si>
  <si>
    <t xml:space="preserve">Полiпшене фарбування
водоемульсiйними сумiшами стiн </t>
  </si>
  <si>
    <t>Полiпшене фарбування
водоемульсiйними сумiшами стель</t>
  </si>
  <si>
    <t xml:space="preserve">Профіль головний 3,6м. Armstrong </t>
  </si>
  <si>
    <t>Профіль поперечний 1,2м. Armstrong</t>
  </si>
  <si>
    <t xml:space="preserve">Профіль поперечний 0,6м. Armstrong </t>
  </si>
  <si>
    <t xml:space="preserve">Профіль пристінний 3,0м. </t>
  </si>
  <si>
    <t xml:space="preserve">Стержень закріплюючий 500мм. </t>
  </si>
  <si>
    <t xml:space="preserve">Стержень з гачком 250мм. </t>
  </si>
  <si>
    <t>Пружина подвійна</t>
  </si>
  <si>
    <t xml:space="preserve">Дюбель 6х40 мм. </t>
  </si>
  <si>
    <t xml:space="preserve"> Улаштування  підвісних стель
"Армстронг"</t>
  </si>
  <si>
    <t>Бетоноконтакт Feidal Budget</t>
  </si>
  <si>
    <t>Нанесення бетоноконтакту</t>
  </si>
  <si>
    <t>Стяжка для підлоги Polimin ЛЦ-2</t>
  </si>
  <si>
    <t>Улаштування цементної стяжки
товщиною 20 мм</t>
  </si>
  <si>
    <t>Грунтовка Ceresit R777</t>
  </si>
  <si>
    <t>Суміші сухі Ceresit DG</t>
  </si>
  <si>
    <t xml:space="preserve"> Улаштування стяжок  самовирівнювальних з суміші, товщиною 5 мм</t>
  </si>
  <si>
    <t>Ремонтна суміш Ceresit RS 88</t>
  </si>
  <si>
    <t>Фуга Kiilto Kesto</t>
  </si>
  <si>
    <t xml:space="preserve">Клей для плитки Ceresit СМ-117 flexible </t>
  </si>
  <si>
    <t>Система вирівнювання плитки TMD основа</t>
  </si>
  <si>
    <t>Система вирівнювання плитки TMD Mini Клин 6-12 мм</t>
  </si>
  <si>
    <t>ВСЬОГО ПО ДОГОВІРНІЙ ЦІНІ, ГРН.:</t>
  </si>
  <si>
    <t xml:space="preserve">Грунтування підлог
</t>
  </si>
  <si>
    <t>Затирання швів плитки</t>
  </si>
  <si>
    <t>Різання плитки, шліфовка кромки</t>
  </si>
  <si>
    <t>Диск алмазний відрізний Distar Bestseller Ceramic granite 250x1,7x25,4 мармур, керамограніт, кераміка, граніт</t>
  </si>
  <si>
    <t>Демонтаж  стiн ГКЛ</t>
  </si>
  <si>
    <t xml:space="preserve">Затирка Ceresit CE-40 Aquastatic </t>
  </si>
  <si>
    <t xml:space="preserve">Клей для плитки Ceresit СМ12 </t>
  </si>
  <si>
    <t xml:space="preserve"> Облицювання поверхонь стін керамічними плитками на розчині із сухої клеючої суміші</t>
  </si>
  <si>
    <t>Монтаж кутиків для плитки</t>
  </si>
  <si>
    <t>Кутник для плитки Braz Line зовнішній гнучкий алюміній 11 мм 2,7м срібло</t>
  </si>
  <si>
    <t>Сверління отворів в плитці</t>
  </si>
  <si>
    <t xml:space="preserve"> Прокладання трубопроводiв каналiзацiї з полiетиленових труб дiаметром 100 мм
</t>
  </si>
  <si>
    <t>Труба каналізаційна з розтрубом Ostendorf ПП d110</t>
  </si>
  <si>
    <t>Прокладання трубопроводiв каналiзацiї з полiетиленових труб дiаметром 50 мм</t>
  </si>
  <si>
    <t>Труба каналізаційна з розтрубом Ostendorf ПП d50</t>
  </si>
  <si>
    <t xml:space="preserve">Монтаж унітазів
</t>
  </si>
  <si>
    <t>Унітаз-компакт Cersanit Eko 2000 Е021 3/6 л</t>
  </si>
  <si>
    <t>Кріплення для унітаза Friulsider FVEC 6х70</t>
  </si>
  <si>
    <t>Манжета для унітаза Go-Plast пряма 1091DIR000</t>
  </si>
  <si>
    <t>Шланг Valtec для води 1/2 "80 см г / г VALTEC</t>
  </si>
  <si>
    <t>Герметик акриловий SOUDAL Express білий 280 мл</t>
  </si>
  <si>
    <t xml:space="preserve">Монтаж умивальників
</t>
  </si>
  <si>
    <t>Кріплення для умивальника до стіни з ексцентриками і болтами 8x140 мм</t>
  </si>
  <si>
    <t xml:space="preserve"> Прокладання трубопроводiв
водопостачання з труб
полiетиленових напiрних дiаметром 25 мм
</t>
  </si>
  <si>
    <t>Труба поліпропіленова FADO S.r.l армована скловолокном 25х4,2 мм PPF25 (8003667011039)</t>
  </si>
  <si>
    <t>Кріплення для труб UP! (Underprice) 25 мм</t>
  </si>
  <si>
    <t xml:space="preserve">Демонтаж стояка чугуного
</t>
  </si>
  <si>
    <t xml:space="preserve">Монтаж стояка каналiзацiї з полiетиленових труб дiаметром 100 мм
</t>
  </si>
  <si>
    <t>Муфта каналізаційна Ostendorf насувна ПП d110</t>
  </si>
  <si>
    <t xml:space="preserve"> Шпаклювання відкосів мiнеральною
шпаклiвкою 1мм.</t>
  </si>
  <si>
    <t>Полiпшене фарбування
водоемульсiйними сумiшами відкосів</t>
  </si>
  <si>
    <t xml:space="preserve">Влаштування вінілових підлог (поставка Замовника)
</t>
  </si>
  <si>
    <t>Клей для кварцвінілу пвх хв резинових покриттів Ceresit K188E 12 кг</t>
  </si>
  <si>
    <t>Влаштування акрилових швів</t>
  </si>
  <si>
    <t>Анкер клиновий 12_140мм з гайкою</t>
  </si>
  <si>
    <t>Монтаж дверей дерев'яних</t>
  </si>
  <si>
    <t>Дверні блоки дерев'яні</t>
  </si>
  <si>
    <t>Ревізія кондиціонерів</t>
  </si>
  <si>
    <t xml:space="preserve"> Улаштування плiнтусiв </t>
  </si>
  <si>
    <t>Плінтус Cezar Hi Line Prestige Дуб сірий світлий Матовий</t>
  </si>
  <si>
    <t>З'єднувач до плінтуса Cezar Hi Line Prestige Дуб сірий світлий Матовий</t>
  </si>
  <si>
    <t>Кут внутрішній до плінтуса Cezar Hi Line Prestige Дуб сірий світлий Матовий</t>
  </si>
  <si>
    <t>Кут зовнішній до плінтуса Cezar Hi Line Prestige Дуб сірий світлий Матовий</t>
  </si>
  <si>
    <t>Закінчення до плінтуса Cezar Hi Line Prestige Дуб сірий світлий Матовий</t>
  </si>
  <si>
    <t>Монтаж лючка ревізійного</t>
  </si>
  <si>
    <t>Бур Bosch SDS-plus 12x160 мм 2608833807</t>
  </si>
  <si>
    <t xml:space="preserve">Влаштування захисту плівкою
</t>
  </si>
  <si>
    <t>Плівка поліетиленова прозора 80мкм. 150см.</t>
  </si>
  <si>
    <t xml:space="preserve">Переміщення меблів
</t>
  </si>
  <si>
    <t>посл</t>
  </si>
  <si>
    <t xml:space="preserve">Електромонтажні роботи </t>
  </si>
  <si>
    <t>Монтаж світодіодного профілю</t>
  </si>
  <si>
    <t>Профіль алюмінієвий  з розсіювачем</t>
  </si>
  <si>
    <t>Монтаж LED світильників 600х600</t>
  </si>
  <si>
    <t>Світильник LED 600х600</t>
  </si>
  <si>
    <t>Світильник LED круглі</t>
  </si>
  <si>
    <t>Сверління отворів</t>
  </si>
  <si>
    <t>Монтаж кабелю 3х2,5</t>
  </si>
  <si>
    <t>Кабель ВВГ 3х2,5</t>
  </si>
  <si>
    <t>Кабель ВВГ 3х1,5</t>
  </si>
  <si>
    <t xml:space="preserve">Труба гофрована Фаберпласт 750H 20 мм </t>
  </si>
  <si>
    <t xml:space="preserve"> Монтаж гофротруб</t>
  </si>
  <si>
    <t>Тримач труби ОМіС d20 мм</t>
  </si>
  <si>
    <t>Перекомутація існуючих коробок</t>
  </si>
  <si>
    <t>Розетка Asfora біла</t>
  </si>
  <si>
    <t xml:space="preserve">Установлення силових розеток
</t>
  </si>
  <si>
    <t>Рамка чотиримісна Schneider Electric Asfora горизонтальна білий</t>
  </si>
  <si>
    <t>Рамка двомісна Schneider Electric Asfora горизонтальна білий</t>
  </si>
  <si>
    <t xml:space="preserve">Установлення вимикачів одноклавішних
</t>
  </si>
  <si>
    <t>Вимикач Asfora білий</t>
  </si>
  <si>
    <t xml:space="preserve">Установлення вимикачів двоклавішних
</t>
  </si>
  <si>
    <t>Вимикач двоклавішний Schneider Electric Asfora самозатискні контакти без підсвітки білий EPH0300121</t>
  </si>
  <si>
    <t xml:space="preserve">Ревізія електрощитка
</t>
  </si>
  <si>
    <t>СКС</t>
  </si>
  <si>
    <t xml:space="preserve">Програмування  патч панелі
</t>
  </si>
  <si>
    <t xml:space="preserve">Роботи з тестування та маркування портів
</t>
  </si>
  <si>
    <t xml:space="preserve">Монтаж розеток СКС
</t>
  </si>
  <si>
    <t>Розетка комп'ютерна</t>
  </si>
  <si>
    <t>Монтаж кабелю UTP</t>
  </si>
  <si>
    <t>Кабель CКС</t>
  </si>
  <si>
    <t xml:space="preserve">Обжим кабеля
</t>
  </si>
  <si>
    <t>Модуль KeyStone Rj45</t>
  </si>
  <si>
    <t>ІНШЕ</t>
  </si>
  <si>
    <t xml:space="preserve">Монтаж, демонтаж риштувань
</t>
  </si>
  <si>
    <t xml:space="preserve">Навантаження сміття в мішки
</t>
  </si>
  <si>
    <t>Мішки будівельні</t>
  </si>
  <si>
    <t xml:space="preserve">Навантаження сміття на автомобілі
</t>
  </si>
  <si>
    <t xml:space="preserve">Вивезення сміття </t>
  </si>
  <si>
    <t>ход</t>
  </si>
  <si>
    <t xml:space="preserve">Адміністративні витрати </t>
  </si>
  <si>
    <t>%</t>
  </si>
  <si>
    <t>Мінвата 100 мм</t>
  </si>
  <si>
    <t xml:space="preserve">Монтаж змішувачів
</t>
  </si>
  <si>
    <t>Шланг Parigi Parinox® EPDM DN8 MOM10 х 1/2 "0,6 м PN10</t>
  </si>
  <si>
    <t>Монтаж кабелю 3х1,5</t>
  </si>
  <si>
    <t xml:space="preserve"> </t>
  </si>
  <si>
    <t>Шпаклівка Knauf FUGENFULLER</t>
  </si>
  <si>
    <t>Шпаклівка стін та перегородок (1 разова шпаклівка, грунтування та шліфування) 1мм</t>
  </si>
  <si>
    <t>Шпаклівка відкосів (шпаклівка старт +фініш, 2-х разове грунтування та шліфування)</t>
  </si>
  <si>
    <t>Фарба акрилатна водоемульсійна Kolorit STANDART H мат білий 9 л</t>
  </si>
  <si>
    <t>Плита підвісної стелі Armstrong BAJKAL board 600x600x12 мм</t>
  </si>
  <si>
    <t xml:space="preserve">Локальне Шпаклювання стель мiнеральною
шпаклiвкою 1мм
</t>
  </si>
  <si>
    <t>Локальне Полiпшене фарбування
водоемульсiйними сумiшами стель</t>
  </si>
  <si>
    <t xml:space="preserve"> Улаштування покриттів з керамічних
плиток 800х800мм на розчині із сухої клеючої суміші (плитка поставка Замовника)
</t>
  </si>
  <si>
    <t>Раковина Cersanit PRESIDENT Р60 60х50 см (K08-104)</t>
  </si>
  <si>
    <t>Смеситель для умывальника Mixxen Юниор NNBN3000</t>
  </si>
  <si>
    <t>Монтаж наружного блоку  кондиціонерів</t>
  </si>
  <si>
    <t>Дверцы Вентс металлические ДМР 300x300</t>
  </si>
  <si>
    <t>Акрил</t>
  </si>
  <si>
    <t>Монтаж LED світильників круглих d174</t>
  </si>
  <si>
    <t>Монтаж LED стрічки</t>
  </si>
  <si>
    <t>Монтаж LED світильників круглих d296</t>
  </si>
  <si>
    <t>LED стрічка</t>
  </si>
  <si>
    <t>монтаж акрилу</t>
  </si>
  <si>
    <t>Установлення силових розеток прихованого монтажу</t>
  </si>
  <si>
    <t>Цена за один. (з трансп. витр.4%), ГРН.</t>
  </si>
  <si>
    <t>м. Київ, вул.Грушевського, 34/1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</si>
</sst>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7"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1"/>
      <color indexed="9"/>
      <name val="Calibri"/>
      <family val="2"/>
      <charset val="204"/>
    </font>
    <font>
      <sz val="1"/>
      <color rgb="FF000000"/>
      <name val="Arial"/>
      <family val="2"/>
      <charset val="204"/>
    </font>
    <font>
      <b/>
      <i/>
      <sz val="14"/>
      <color rgb="FFFF8000"/>
      <name val="Bookman Old Style"/>
      <family val="1"/>
      <charset val="204"/>
    </font>
    <font>
      <sz val="12"/>
      <color rgb="FF000000"/>
      <name val="Arial"/>
      <family val="2"/>
      <charset val="204"/>
    </font>
    <font>
      <sz val="10"/>
      <color rgb="FF000000"/>
      <name val="Arial"/>
      <family val="2"/>
      <charset val="204"/>
    </font>
    <font>
      <b/>
      <i/>
      <sz val="10"/>
      <color rgb="FF000000"/>
      <name val="Arial"/>
      <family val="2"/>
      <charset val="204"/>
    </font>
    <font>
      <b/>
      <sz val="8"/>
      <color rgb="FF000000"/>
      <name val="Arial"/>
      <family val="2"/>
      <charset val="204"/>
    </font>
    <font>
      <i/>
      <sz val="10"/>
      <color rgb="FF000000"/>
      <name val="Arial"/>
      <family val="2"/>
      <charset val="204"/>
    </font>
    <font>
      <sz val="8"/>
      <color rgb="FF000000"/>
      <name val="Arial"/>
      <family val="2"/>
      <charset val="204"/>
    </font>
    <font>
      <b/>
      <sz val="10"/>
      <color rgb="FF000000"/>
      <name val="Arial"/>
      <family val="2"/>
      <charset val="204"/>
    </font>
    <font>
      <b/>
      <sz val="12"/>
      <color rgb="FF000000"/>
      <name val="Arial"/>
      <family val="2"/>
      <charset val="204"/>
    </font>
    <font>
      <i/>
      <sz val="8"/>
      <color rgb="FF000000"/>
      <name val="Arial"/>
      <family val="2"/>
      <charset val="204"/>
    </font>
    <font>
      <i/>
      <sz val="8"/>
      <color rgb="FFFF8000"/>
      <name val="Bookman Old Style"/>
      <family val="1"/>
      <charset val="204"/>
    </font>
    <font>
      <sz val="10"/>
      <color rgb="FFCA6500"/>
      <name val="Arial"/>
      <family val="2"/>
      <charset val="204"/>
    </font>
    <font>
      <sz val="10"/>
      <name val="Arial Cyr"/>
      <charset val="204"/>
    </font>
    <font>
      <sz val="10"/>
      <name val="Helv"/>
      <charset val="204"/>
    </font>
    <font>
      <sz val="9"/>
      <name val="Century Gothic"/>
      <family val="2"/>
      <charset val="204"/>
    </font>
    <font>
      <sz val="11"/>
      <color indexed="8"/>
      <name val="Calibri"/>
      <family val="2"/>
      <charset val="204"/>
    </font>
    <font>
      <sz val="10"/>
      <name val="Century Gothic"/>
      <family val="2"/>
      <charset val="204"/>
    </font>
    <font>
      <b/>
      <sz val="10"/>
      <name val="Century Gothic"/>
      <family val="2"/>
      <charset val="204"/>
    </font>
    <font>
      <i/>
      <sz val="10"/>
      <name val="Century Gothic"/>
      <family val="2"/>
      <charset val="204"/>
    </font>
    <font>
      <b/>
      <sz val="12"/>
      <name val="Century Gothic"/>
      <family val="2"/>
      <charset val="204"/>
    </font>
    <font>
      <sz val="11"/>
      <color rgb="FF000000"/>
      <name val="Calibri"/>
      <family val="2"/>
      <charset val="204"/>
    </font>
    <font>
      <b/>
      <sz val="10"/>
      <color rgb="FF000000"/>
      <name val="Century Gothic"/>
      <family val="2"/>
      <charset val="204"/>
    </font>
    <font>
      <u/>
      <sz val="11"/>
      <color rgb="FF000000"/>
      <name val="Calibri"/>
      <family val="2"/>
      <charset val="204"/>
    </font>
    <font>
      <u/>
      <sz val="11"/>
      <color indexed="12"/>
      <name val="Calibri"/>
      <family val="2"/>
      <charset val="204"/>
    </font>
    <font>
      <sz val="11"/>
      <name val="Calibri"/>
      <family val="2"/>
      <charset val="204"/>
    </font>
    <font>
      <b/>
      <sz val="11"/>
      <color indexed="8"/>
      <name val="Calibri"/>
      <family val="2"/>
      <charset val="204"/>
    </font>
    <font>
      <sz val="10"/>
      <color theme="1"/>
      <name val="Century Gothic"/>
      <family val="2"/>
      <charset val="204"/>
    </font>
    <font>
      <b/>
      <sz val="10"/>
      <color theme="1"/>
      <name val="Century Gothic"/>
      <family val="2"/>
      <charset val="204"/>
    </font>
    <font>
      <b/>
      <sz val="14"/>
      <name val="Century Gothic"/>
      <family val="2"/>
      <charset val="204"/>
    </font>
    <font>
      <sz val="11"/>
      <color theme="1"/>
      <name val="Century Gothic"/>
      <family val="2"/>
      <charset val="204"/>
    </font>
    <font>
      <sz val="14"/>
      <color theme="1"/>
      <name val="Century Gothic"/>
      <family val="2"/>
      <charset val="204"/>
    </font>
    <font>
      <sz val="8"/>
      <name val="Tahoma"/>
      <family val="2"/>
      <charset val="204"/>
    </font>
    <font>
      <b/>
      <sz val="10"/>
      <name val="Tahoma"/>
      <family val="2"/>
      <charset val="204"/>
    </font>
    <font>
      <b/>
      <sz val="10"/>
      <color indexed="12"/>
      <name val="Tahoma"/>
      <family val="2"/>
      <charset val="204"/>
    </font>
    <font>
      <sz val="10"/>
      <name val="Tahoma"/>
      <family val="2"/>
      <charset val="204"/>
    </font>
    <font>
      <u/>
      <sz val="10"/>
      <name val="Tahoma"/>
      <family val="2"/>
      <charset val="204"/>
    </font>
    <font>
      <sz val="10"/>
      <name val="Tahoma"/>
      <family val="2"/>
    </font>
    <font>
      <sz val="10"/>
      <color rgb="FFFF0000"/>
      <name val="Tahoma"/>
      <family val="2"/>
      <charset val="204"/>
    </font>
    <font>
      <b/>
      <sz val="14"/>
      <name val="Tahoma"/>
      <family val="2"/>
    </font>
    <font>
      <sz val="14"/>
      <name val="Arial"/>
      <family val="2"/>
      <charset val="204"/>
    </font>
  </fonts>
  <fills count="9">
    <fill>
      <patternFill patternType="none"/>
    </fill>
    <fill>
      <patternFill patternType="gray125"/>
    </fill>
    <fill>
      <patternFill patternType="solid">
        <fgColor indexed="29"/>
      </patternFill>
    </fill>
    <fill>
      <patternFill patternType="solid">
        <fgColor rgb="FFFFFF99"/>
        <bgColor rgb="FF000000"/>
      </patternFill>
    </fill>
    <fill>
      <patternFill patternType="solid">
        <fgColor rgb="FF92D050"/>
        <bgColor indexed="64"/>
      </patternFill>
    </fill>
    <fill>
      <patternFill patternType="solid">
        <fgColor rgb="FF92D050"/>
        <bgColor rgb="FF000000"/>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9">
    <border>
      <left/>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37">
    <xf numFmtId="0" fontId="0" fillId="0" borderId="0"/>
    <xf numFmtId="0" fontId="5" fillId="2" borderId="0" applyNumberFormat="0" applyBorder="0" applyAlignment="0" applyProtection="0"/>
    <xf numFmtId="0" fontId="4" fillId="0" borderId="0"/>
    <xf numFmtId="0" fontId="3" fillId="0" borderId="0"/>
    <xf numFmtId="0" fontId="6" fillId="0" borderId="0">
      <alignment horizontal="left" vertical="top"/>
    </xf>
    <xf numFmtId="0" fontId="7" fillId="0" borderId="0">
      <alignment horizontal="left" vertical="center"/>
    </xf>
    <xf numFmtId="0" fontId="8" fillId="0" borderId="0">
      <alignment horizontal="left" vertical="top"/>
    </xf>
    <xf numFmtId="0" fontId="8" fillId="0" borderId="0">
      <alignment horizontal="left" vertical="top"/>
    </xf>
    <xf numFmtId="0" fontId="9" fillId="0" borderId="0">
      <alignment horizontal="left" vertical="top"/>
    </xf>
    <xf numFmtId="0" fontId="10" fillId="0" borderId="0">
      <alignment horizontal="left" vertical="top"/>
    </xf>
    <xf numFmtId="0" fontId="9" fillId="0" borderId="0">
      <alignment horizontal="left" vertical="top"/>
    </xf>
    <xf numFmtId="0" fontId="9" fillId="0" borderId="0">
      <alignment horizontal="left" vertical="top"/>
    </xf>
    <xf numFmtId="0" fontId="9" fillId="0" borderId="0">
      <alignment horizontal="left" vertical="top"/>
    </xf>
    <xf numFmtId="0" fontId="11" fillId="0" borderId="0">
      <alignment horizontal="center" vertical="center"/>
    </xf>
    <xf numFmtId="0" fontId="11" fillId="0" borderId="0">
      <alignment horizontal="center" vertical="center"/>
    </xf>
    <xf numFmtId="0" fontId="12" fillId="0" borderId="0">
      <alignment horizontal="left" vertical="top"/>
    </xf>
    <xf numFmtId="0" fontId="13" fillId="0" borderId="0">
      <alignment horizontal="left" vertical="top"/>
    </xf>
    <xf numFmtId="0" fontId="13" fillId="0" borderId="0">
      <alignment horizontal="center" vertical="top"/>
    </xf>
    <xf numFmtId="0" fontId="13" fillId="0" borderId="0">
      <alignment horizontal="center" vertical="top"/>
    </xf>
    <xf numFmtId="0" fontId="14" fillId="0" borderId="0">
      <alignment horizontal="right" vertical="top"/>
    </xf>
    <xf numFmtId="0" fontId="14" fillId="0" borderId="0">
      <alignment horizontal="left" vertical="top"/>
    </xf>
    <xf numFmtId="0" fontId="14" fillId="0" borderId="0">
      <alignment horizontal="left" vertical="top"/>
    </xf>
    <xf numFmtId="0" fontId="15" fillId="0" borderId="0">
      <alignment horizontal="left" vertical="top"/>
    </xf>
    <xf numFmtId="0" fontId="16" fillId="0" borderId="0">
      <alignment horizontal="left" vertical="top"/>
    </xf>
    <xf numFmtId="0" fontId="17" fillId="0" borderId="0">
      <alignment horizontal="left" vertical="top"/>
    </xf>
    <xf numFmtId="0" fontId="18" fillId="0" borderId="0">
      <alignment horizontal="left" vertical="top"/>
    </xf>
    <xf numFmtId="0" fontId="11" fillId="0" borderId="0">
      <alignment horizontal="center" vertical="center"/>
    </xf>
    <xf numFmtId="0" fontId="13" fillId="0" borderId="0">
      <alignment horizontal="right" vertical="top"/>
    </xf>
    <xf numFmtId="0" fontId="9" fillId="0" borderId="0">
      <alignment horizontal="right" vertical="top"/>
    </xf>
    <xf numFmtId="0" fontId="9" fillId="0" borderId="0">
      <alignment horizontal="left" vertical="top"/>
    </xf>
    <xf numFmtId="0" fontId="19" fillId="0" borderId="0"/>
    <xf numFmtId="0" fontId="19" fillId="0" borderId="0"/>
    <xf numFmtId="0" fontId="22" fillId="0" borderId="0"/>
    <xf numFmtId="0" fontId="20" fillId="0" borderId="0"/>
    <xf numFmtId="0" fontId="2" fillId="0" borderId="0"/>
    <xf numFmtId="0" fontId="1" fillId="0" borderId="0"/>
    <xf numFmtId="0" fontId="1" fillId="0" borderId="0"/>
  </cellStyleXfs>
  <cellXfs count="154">
    <xf numFmtId="0" fontId="0" fillId="0" borderId="0" xfId="0"/>
    <xf numFmtId="0" fontId="24" fillId="0" borderId="0" xfId="31" applyFont="1" applyFill="1" applyBorder="1" applyAlignment="1">
      <alignment horizontal="left" vertical="top"/>
    </xf>
    <xf numFmtId="0" fontId="27" fillId="0" borderId="0" xfId="32" applyFont="1" applyFill="1" applyBorder="1"/>
    <xf numFmtId="0" fontId="28" fillId="0" borderId="0" xfId="32" applyFont="1" applyFill="1" applyBorder="1" applyAlignment="1">
      <alignment vertical="center" wrapText="1"/>
    </xf>
    <xf numFmtId="0" fontId="29" fillId="0" borderId="14" xfId="32" applyFont="1" applyFill="1" applyBorder="1" applyAlignment="1">
      <alignment horizontal="left" vertical="top"/>
    </xf>
    <xf numFmtId="0" fontId="27" fillId="0" borderId="14" xfId="32" applyFont="1" applyFill="1" applyBorder="1" applyAlignment="1">
      <alignment horizontal="left" vertical="center"/>
    </xf>
    <xf numFmtId="0" fontId="27" fillId="0" borderId="0" xfId="32" applyFont="1" applyFill="1" applyBorder="1" applyAlignment="1">
      <alignment horizontal="left" vertical="center"/>
    </xf>
    <xf numFmtId="0" fontId="27" fillId="0" borderId="13" xfId="32" applyFont="1" applyFill="1" applyBorder="1" applyAlignment="1">
      <alignment horizontal="left" vertical="center"/>
    </xf>
    <xf numFmtId="0" fontId="27" fillId="0" borderId="14" xfId="32" applyFont="1" applyFill="1" applyBorder="1"/>
    <xf numFmtId="0" fontId="27" fillId="0" borderId="13" xfId="32" applyFont="1" applyFill="1" applyBorder="1"/>
    <xf numFmtId="0" fontId="33" fillId="0" borderId="0" xfId="34" applyFont="1"/>
    <xf numFmtId="0" fontId="33" fillId="0" borderId="0" xfId="34" applyFont="1" applyBorder="1"/>
    <xf numFmtId="0" fontId="36" fillId="0" borderId="0" xfId="34" applyFont="1"/>
    <xf numFmtId="0" fontId="24" fillId="0" borderId="0" xfId="31" applyFont="1" applyFill="1" applyAlignment="1">
      <alignment horizontal="center" vertical="top" wrapText="1"/>
    </xf>
    <xf numFmtId="0" fontId="33" fillId="0" borderId="0" xfId="34" applyFont="1" applyAlignment="1">
      <alignment horizontal="center" vertical="top" wrapText="1"/>
    </xf>
    <xf numFmtId="0" fontId="33" fillId="0" borderId="0" xfId="34" applyFont="1" applyAlignment="1">
      <alignment wrapText="1"/>
    </xf>
    <xf numFmtId="0" fontId="36" fillId="0" borderId="11" xfId="34" applyFont="1" applyBorder="1"/>
    <xf numFmtId="0" fontId="34" fillId="0" borderId="11" xfId="34" applyFont="1" applyBorder="1" applyAlignment="1">
      <alignment horizontal="center" vertical="center"/>
    </xf>
    <xf numFmtId="0" fontId="33" fillId="0" borderId="3" xfId="34" applyFont="1" applyBorder="1"/>
    <xf numFmtId="0" fontId="36" fillId="0" borderId="0" xfId="34" applyFont="1" applyBorder="1"/>
    <xf numFmtId="0" fontId="33" fillId="0" borderId="0" xfId="34" applyFont="1" applyBorder="1" applyAlignment="1">
      <alignment horizontal="left" wrapText="1"/>
    </xf>
    <xf numFmtId="0" fontId="33" fillId="0" borderId="0" xfId="34" applyFont="1" applyBorder="1" applyAlignment="1">
      <alignment horizontal="left"/>
    </xf>
    <xf numFmtId="0" fontId="39" fillId="0" borderId="0" xfId="31" applyFont="1" applyFill="1" applyBorder="1" applyAlignment="1">
      <alignment vertical="top"/>
    </xf>
    <xf numFmtId="0" fontId="40" fillId="0" borderId="0" xfId="31" applyFont="1" applyFill="1" applyAlignment="1">
      <alignment horizontal="center"/>
    </xf>
    <xf numFmtId="0" fontId="41" fillId="0" borderId="0" xfId="31" applyFont="1"/>
    <xf numFmtId="0" fontId="38" fillId="0" borderId="0" xfId="31" applyFont="1"/>
    <xf numFmtId="0" fontId="20" fillId="0" borderId="0" xfId="31" applyFont="1"/>
    <xf numFmtId="0" fontId="42" fillId="0" borderId="0" xfId="31" applyFont="1" applyAlignment="1">
      <alignment horizontal="right"/>
    </xf>
    <xf numFmtId="0" fontId="41" fillId="0" borderId="0" xfId="31" applyFont="1" applyAlignment="1">
      <alignment horizontal="center"/>
    </xf>
    <xf numFmtId="0" fontId="38" fillId="0" borderId="0" xfId="31" applyFont="1" applyAlignment="1">
      <alignment horizontal="center"/>
    </xf>
    <xf numFmtId="4" fontId="38" fillId="0" borderId="0" xfId="31" applyNumberFormat="1" applyFont="1" applyAlignment="1">
      <alignment horizontal="center"/>
    </xf>
    <xf numFmtId="0" fontId="39" fillId="0" borderId="16" xfId="31" applyFont="1" applyFill="1" applyBorder="1" applyAlignment="1">
      <alignment vertical="top"/>
    </xf>
    <xf numFmtId="1" fontId="41" fillId="0" borderId="17" xfId="31" applyNumberFormat="1" applyFont="1" applyFill="1" applyBorder="1" applyAlignment="1">
      <alignment horizontal="center" vertical="top"/>
    </xf>
    <xf numFmtId="4" fontId="41" fillId="0" borderId="16" xfId="31" applyNumberFormat="1" applyFont="1" applyFill="1" applyBorder="1" applyAlignment="1">
      <alignment vertical="top"/>
    </xf>
    <xf numFmtId="0" fontId="41" fillId="0" borderId="16" xfId="31" applyFont="1" applyFill="1" applyBorder="1" applyAlignment="1">
      <alignment horizontal="center" vertical="top"/>
    </xf>
    <xf numFmtId="49" fontId="41" fillId="0" borderId="16" xfId="31" applyNumberFormat="1" applyFont="1" applyFill="1" applyBorder="1" applyAlignment="1">
      <alignment vertical="top"/>
    </xf>
    <xf numFmtId="49" fontId="38" fillId="0" borderId="0" xfId="31" applyNumberFormat="1" applyFont="1"/>
    <xf numFmtId="0" fontId="38" fillId="0" borderId="0" xfId="31" applyFont="1" applyBorder="1"/>
    <xf numFmtId="49" fontId="38" fillId="0" borderId="0" xfId="31" applyNumberFormat="1" applyFont="1" applyBorder="1"/>
    <xf numFmtId="0" fontId="38" fillId="0" borderId="0" xfId="31" applyFont="1" applyBorder="1" applyAlignment="1">
      <alignment horizontal="center"/>
    </xf>
    <xf numFmtId="0" fontId="20" fillId="0" borderId="0" xfId="31" applyFont="1" applyBorder="1"/>
    <xf numFmtId="0" fontId="42" fillId="0" borderId="0" xfId="31" applyFont="1" applyAlignment="1">
      <alignment horizontal="left"/>
    </xf>
    <xf numFmtId="0" fontId="38" fillId="0" borderId="0" xfId="31" applyFont="1" applyAlignment="1">
      <alignment horizontal="left"/>
    </xf>
    <xf numFmtId="0" fontId="39" fillId="0" borderId="16" xfId="31" applyFont="1" applyFill="1" applyBorder="1" applyAlignment="1">
      <alignment horizontal="left" vertical="top"/>
    </xf>
    <xf numFmtId="0" fontId="38" fillId="0" borderId="0" xfId="31" applyFont="1" applyBorder="1" applyAlignment="1">
      <alignment horizontal="left"/>
    </xf>
    <xf numFmtId="0" fontId="39" fillId="0" borderId="0" xfId="31" applyFont="1" applyFill="1" applyBorder="1" applyAlignment="1">
      <alignment horizontal="left" vertical="top"/>
    </xf>
    <xf numFmtId="1" fontId="41" fillId="0" borderId="0" xfId="31" applyNumberFormat="1" applyFont="1" applyFill="1" applyBorder="1" applyAlignment="1">
      <alignment horizontal="center" vertical="top"/>
    </xf>
    <xf numFmtId="49" fontId="41" fillId="0" borderId="0" xfId="31" applyNumberFormat="1" applyFont="1" applyFill="1" applyBorder="1" applyAlignment="1">
      <alignment vertical="top"/>
    </xf>
    <xf numFmtId="0" fontId="41" fillId="0" borderId="0" xfId="31" applyFont="1" applyFill="1" applyBorder="1" applyAlignment="1">
      <alignment horizontal="center" vertical="top"/>
    </xf>
    <xf numFmtId="4" fontId="41" fillId="0" borderId="0" xfId="31" applyNumberFormat="1" applyFont="1" applyFill="1" applyBorder="1" applyAlignment="1">
      <alignment vertical="top"/>
    </xf>
    <xf numFmtId="4" fontId="39" fillId="0" borderId="0" xfId="31" applyNumberFormat="1" applyFont="1" applyFill="1" applyBorder="1" applyAlignment="1">
      <alignment vertical="top"/>
    </xf>
    <xf numFmtId="0" fontId="39" fillId="0" borderId="15" xfId="31" applyFont="1" applyFill="1" applyBorder="1" applyAlignment="1">
      <alignment horizontal="center" vertical="top" wrapText="1"/>
    </xf>
    <xf numFmtId="0" fontId="39" fillId="0" borderId="15" xfId="31" applyFont="1" applyFill="1" applyBorder="1" applyAlignment="1">
      <alignment horizontal="center" vertical="top"/>
    </xf>
    <xf numFmtId="0" fontId="39" fillId="6" borderId="15" xfId="31" applyFont="1" applyFill="1" applyBorder="1" applyAlignment="1">
      <alignment horizontal="center" vertical="top" wrapText="1"/>
    </xf>
    <xf numFmtId="0" fontId="39" fillId="0" borderId="15" xfId="31" applyFont="1" applyFill="1" applyBorder="1" applyAlignment="1">
      <alignment horizontal="left" vertical="top" wrapText="1"/>
    </xf>
    <xf numFmtId="0" fontId="39" fillId="7" borderId="15" xfId="31" applyFont="1" applyFill="1" applyBorder="1" applyAlignment="1">
      <alignment horizontal="center" vertical="top" wrapText="1"/>
    </xf>
    <xf numFmtId="1" fontId="41" fillId="0" borderId="15" xfId="31" applyNumberFormat="1" applyFont="1" applyBorder="1" applyAlignment="1">
      <alignment horizontal="center" vertical="top"/>
    </xf>
    <xf numFmtId="0" fontId="39" fillId="0" borderId="15" xfId="31" applyFont="1" applyBorder="1" applyAlignment="1">
      <alignment vertical="top" wrapText="1"/>
    </xf>
    <xf numFmtId="4" fontId="41" fillId="0" borderId="15" xfId="31" applyNumberFormat="1" applyFont="1" applyFill="1" applyBorder="1" applyAlignment="1">
      <alignment vertical="top"/>
    </xf>
    <xf numFmtId="0" fontId="39" fillId="0" borderId="15" xfId="31" applyFont="1" applyBorder="1" applyAlignment="1">
      <alignment horizontal="center" vertical="top" wrapText="1"/>
    </xf>
    <xf numFmtId="49" fontId="41" fillId="0" borderId="15" xfId="31" applyNumberFormat="1" applyFont="1" applyBorder="1" applyAlignment="1">
      <alignment horizontal="center" vertical="top" wrapText="1"/>
    </xf>
    <xf numFmtId="4" fontId="41" fillId="0" borderId="15" xfId="31" applyNumberFormat="1" applyFont="1" applyFill="1" applyBorder="1" applyAlignment="1">
      <alignment horizontal="right" vertical="top"/>
    </xf>
    <xf numFmtId="0" fontId="39" fillId="0" borderId="15" xfId="31" applyFont="1" applyBorder="1" applyAlignment="1">
      <alignment horizontal="left" vertical="top" wrapText="1"/>
    </xf>
    <xf numFmtId="4" fontId="39" fillId="0" borderId="15" xfId="31" applyNumberFormat="1" applyFont="1" applyFill="1" applyBorder="1" applyAlignment="1">
      <alignment vertical="top"/>
    </xf>
    <xf numFmtId="0" fontId="41" fillId="0" borderId="16" xfId="31" applyFont="1" applyFill="1" applyBorder="1" applyAlignment="1">
      <alignment horizontal="left" vertical="top" indent="2"/>
    </xf>
    <xf numFmtId="49" fontId="41" fillId="0" borderId="0" xfId="31" applyNumberFormat="1" applyFont="1"/>
    <xf numFmtId="0" fontId="44" fillId="0" borderId="0" xfId="31" applyFont="1" applyAlignment="1">
      <alignment horizontal="left"/>
    </xf>
    <xf numFmtId="0" fontId="41" fillId="0" borderId="15" xfId="31" applyFont="1" applyFill="1" applyBorder="1" applyAlignment="1">
      <alignment horizontal="left" vertical="top" wrapText="1"/>
    </xf>
    <xf numFmtId="49" fontId="41" fillId="0" borderId="15" xfId="31" applyNumberFormat="1" applyFont="1" applyFill="1" applyBorder="1" applyAlignment="1">
      <alignment horizontal="left" vertical="top" wrapText="1" indent="1"/>
    </xf>
    <xf numFmtId="0" fontId="41" fillId="0" borderId="16" xfId="31" applyFont="1" applyFill="1" applyBorder="1" applyAlignment="1">
      <alignment vertical="top" wrapText="1"/>
    </xf>
    <xf numFmtId="0" fontId="41" fillId="0" borderId="0" xfId="31" applyFont="1" applyAlignment="1">
      <alignment horizontal="left" vertical="top"/>
    </xf>
    <xf numFmtId="0" fontId="38" fillId="0" borderId="0" xfId="31" applyFont="1" applyAlignment="1">
      <alignment horizontal="right"/>
    </xf>
    <xf numFmtId="2" fontId="41" fillId="0" borderId="15" xfId="31" applyNumberFormat="1" applyFont="1" applyFill="1" applyBorder="1" applyAlignment="1">
      <alignment horizontal="right" vertical="top"/>
    </xf>
    <xf numFmtId="2" fontId="41" fillId="0" borderId="15" xfId="31" applyNumberFormat="1" applyFont="1" applyFill="1" applyBorder="1" applyAlignment="1">
      <alignment vertical="top" wrapText="1"/>
    </xf>
    <xf numFmtId="2" fontId="41" fillId="0" borderId="15" xfId="31" applyNumberFormat="1" applyFont="1" applyFill="1" applyBorder="1" applyAlignment="1">
      <alignment horizontal="center" vertical="top"/>
    </xf>
    <xf numFmtId="2" fontId="41" fillId="0" borderId="15" xfId="31" applyNumberFormat="1" applyFont="1" applyFill="1" applyBorder="1" applyAlignment="1">
      <alignment vertical="top"/>
    </xf>
    <xf numFmtId="2" fontId="41" fillId="6" borderId="15" xfId="31" applyNumberFormat="1" applyFont="1" applyFill="1" applyBorder="1" applyAlignment="1">
      <alignment vertical="top"/>
    </xf>
    <xf numFmtId="2" fontId="41" fillId="0" borderId="15" xfId="31" applyNumberFormat="1" applyFont="1" applyBorder="1" applyAlignment="1">
      <alignment horizontal="center" vertical="top"/>
    </xf>
    <xf numFmtId="2" fontId="39" fillId="6" borderId="15" xfId="31" applyNumberFormat="1" applyFont="1" applyFill="1" applyBorder="1" applyAlignment="1">
      <alignment vertical="top"/>
    </xf>
    <xf numFmtId="2" fontId="41" fillId="8" borderId="15" xfId="31" applyNumberFormat="1" applyFont="1" applyFill="1" applyBorder="1" applyAlignment="1">
      <alignment vertical="top" wrapText="1"/>
    </xf>
    <xf numFmtId="2" fontId="39" fillId="8" borderId="15" xfId="31" applyNumberFormat="1" applyFont="1" applyFill="1" applyBorder="1" applyAlignment="1">
      <alignment vertical="top" wrapText="1"/>
    </xf>
    <xf numFmtId="2" fontId="39" fillId="0" borderId="15" xfId="31" applyNumberFormat="1" applyFont="1" applyBorder="1" applyAlignment="1">
      <alignment horizontal="center" vertical="top"/>
    </xf>
    <xf numFmtId="2" fontId="39" fillId="0" borderId="15" xfId="31" applyNumberFormat="1" applyFont="1" applyFill="1" applyBorder="1" applyAlignment="1">
      <alignment vertical="top"/>
    </xf>
    <xf numFmtId="2" fontId="41" fillId="0" borderId="16" xfId="31" applyNumberFormat="1" applyFont="1" applyFill="1" applyBorder="1" applyAlignment="1">
      <alignment vertical="top"/>
    </xf>
    <xf numFmtId="2" fontId="39" fillId="0" borderId="18" xfId="31" applyNumberFormat="1" applyFont="1" applyFill="1" applyBorder="1" applyAlignment="1">
      <alignment vertical="top"/>
    </xf>
    <xf numFmtId="2" fontId="41" fillId="0" borderId="18" xfId="31" applyNumberFormat="1" applyFont="1" applyFill="1" applyBorder="1" applyAlignment="1">
      <alignment vertical="top"/>
    </xf>
    <xf numFmtId="0" fontId="42" fillId="0" borderId="0" xfId="31" applyFont="1" applyAlignment="1">
      <alignment horizontal="right" vertical="top"/>
    </xf>
    <xf numFmtId="164" fontId="41" fillId="0" borderId="15" xfId="31" applyNumberFormat="1" applyFont="1" applyFill="1" applyBorder="1" applyAlignment="1">
      <alignment horizontal="right" vertical="top"/>
    </xf>
    <xf numFmtId="0" fontId="38" fillId="0" borderId="0" xfId="31" applyFont="1" applyFill="1" applyAlignment="1">
      <alignment horizontal="right"/>
    </xf>
    <xf numFmtId="1" fontId="41" fillId="0" borderId="15" xfId="31" applyNumberFormat="1" applyFont="1" applyFill="1" applyBorder="1" applyAlignment="1">
      <alignment horizontal="center" vertical="top"/>
    </xf>
    <xf numFmtId="49" fontId="41" fillId="0" borderId="15" xfId="31" applyNumberFormat="1" applyFont="1" applyFill="1" applyBorder="1" applyAlignment="1">
      <alignment horizontal="center" vertical="top" wrapText="1"/>
    </xf>
    <xf numFmtId="0" fontId="41" fillId="0" borderId="15" xfId="31" applyFont="1" applyFill="1" applyBorder="1" applyAlignment="1">
      <alignment horizontal="left" vertical="top" wrapText="1" indent="1"/>
    </xf>
    <xf numFmtId="0" fontId="34" fillId="0" borderId="11" xfId="34" applyFont="1" applyBorder="1" applyAlignment="1">
      <alignment horizontal="center"/>
    </xf>
    <xf numFmtId="0" fontId="21" fillId="0" borderId="0" xfId="34" applyFont="1" applyAlignment="1">
      <alignment horizontal="right" vertical="top" wrapText="1"/>
    </xf>
    <xf numFmtId="0" fontId="21" fillId="0" borderId="0" xfId="34" applyFont="1" applyAlignment="1">
      <alignment horizontal="right" vertical="top"/>
    </xf>
    <xf numFmtId="0" fontId="34" fillId="0" borderId="0" xfId="34" applyFont="1" applyAlignment="1">
      <alignment horizontal="right" wrapText="1"/>
    </xf>
    <xf numFmtId="0" fontId="34" fillId="0" borderId="0" xfId="34" applyFont="1" applyAlignment="1">
      <alignment horizontal="right"/>
    </xf>
    <xf numFmtId="0" fontId="35" fillId="0" borderId="0" xfId="31" applyFont="1" applyFill="1" applyAlignment="1">
      <alignment horizontal="center" vertical="top" wrapText="1"/>
    </xf>
    <xf numFmtId="0" fontId="37" fillId="0" borderId="0" xfId="34" applyFont="1" applyAlignment="1">
      <alignment horizontal="center" vertical="top" wrapText="1"/>
    </xf>
    <xf numFmtId="0" fontId="37" fillId="0" borderId="0" xfId="34" applyFont="1" applyAlignment="1">
      <alignment wrapText="1"/>
    </xf>
    <xf numFmtId="0" fontId="25" fillId="0" borderId="12" xfId="31" applyFont="1" applyBorder="1" applyAlignment="1">
      <alignment horizontal="left" vertical="top" wrapText="1"/>
    </xf>
    <xf numFmtId="0" fontId="25" fillId="0" borderId="4" xfId="34" applyFont="1" applyBorder="1" applyAlignment="1">
      <alignment horizontal="left" wrapText="1"/>
    </xf>
    <xf numFmtId="0" fontId="25" fillId="0" borderId="2" xfId="34" applyFont="1" applyBorder="1" applyAlignment="1">
      <alignment horizontal="left" wrapText="1"/>
    </xf>
    <xf numFmtId="0" fontId="33" fillId="0" borderId="12" xfId="34" applyFont="1" applyBorder="1" applyAlignment="1">
      <alignment horizontal="left" wrapText="1"/>
    </xf>
    <xf numFmtId="0" fontId="33" fillId="0" borderId="4" xfId="34" applyFont="1" applyBorder="1" applyAlignment="1">
      <alignment horizontal="left"/>
    </xf>
    <xf numFmtId="0" fontId="33" fillId="0" borderId="2" xfId="34" applyFont="1" applyBorder="1" applyAlignment="1">
      <alignment horizontal="left"/>
    </xf>
    <xf numFmtId="0" fontId="33" fillId="0" borderId="12" xfId="34" applyFont="1" applyFill="1" applyBorder="1" applyAlignment="1">
      <alignment horizontal="left" wrapText="1"/>
    </xf>
    <xf numFmtId="0" fontId="33" fillId="0" borderId="4" xfId="34" applyFont="1" applyFill="1" applyBorder="1" applyAlignment="1">
      <alignment horizontal="left"/>
    </xf>
    <xf numFmtId="0" fontId="33" fillId="0" borderId="2" xfId="34" applyFont="1" applyFill="1" applyBorder="1" applyAlignment="1">
      <alignment horizontal="left"/>
    </xf>
    <xf numFmtId="0" fontId="33" fillId="0" borderId="3" xfId="34" applyFont="1" applyBorder="1" applyAlignment="1">
      <alignment horizontal="left" wrapText="1"/>
    </xf>
    <xf numFmtId="0" fontId="33" fillId="0" borderId="3" xfId="34" applyFont="1" applyBorder="1" applyAlignment="1">
      <alignment horizontal="left"/>
    </xf>
    <xf numFmtId="0" fontId="23" fillId="0" borderId="11" xfId="34" applyFont="1" applyBorder="1" applyAlignment="1">
      <alignment horizontal="center" vertical="center" wrapText="1"/>
    </xf>
    <xf numFmtId="0" fontId="23" fillId="0" borderId="11" xfId="34" applyFont="1" applyBorder="1" applyAlignment="1">
      <alignment horizontal="left"/>
    </xf>
    <xf numFmtId="0" fontId="23" fillId="0" borderId="11" xfId="34" applyFont="1" applyBorder="1" applyAlignment="1">
      <alignment horizontal="left" wrapText="1"/>
    </xf>
    <xf numFmtId="0" fontId="24" fillId="0" borderId="11" xfId="34" applyFont="1" applyBorder="1" applyAlignment="1">
      <alignment horizontal="center"/>
    </xf>
    <xf numFmtId="0" fontId="23" fillId="0" borderId="11" xfId="34" applyFont="1" applyBorder="1" applyAlignment="1">
      <alignment horizontal="center"/>
    </xf>
    <xf numFmtId="0" fontId="23" fillId="0" borderId="11" xfId="34" applyFont="1" applyBorder="1" applyAlignment="1">
      <alignment horizontal="center" vertical="center"/>
    </xf>
    <xf numFmtId="0" fontId="24" fillId="0" borderId="11" xfId="34" applyFont="1" applyBorder="1" applyAlignment="1">
      <alignment horizontal="left" vertical="top" wrapText="1"/>
    </xf>
    <xf numFmtId="0" fontId="23" fillId="0" borderId="11" xfId="34" applyFont="1" applyBorder="1" applyAlignment="1">
      <alignment horizontal="left" vertical="top" wrapText="1"/>
    </xf>
    <xf numFmtId="0" fontId="23" fillId="0" borderId="11" xfId="34" applyFont="1" applyBorder="1" applyAlignment="1">
      <alignment horizontal="left" vertical="top"/>
    </xf>
    <xf numFmtId="0" fontId="23" fillId="0" borderId="11" xfId="34" applyFont="1" applyBorder="1" applyAlignment="1">
      <alignment horizontal="left" vertical="center" wrapText="1"/>
    </xf>
    <xf numFmtId="0" fontId="31" fillId="0" borderId="14" xfId="32" applyFont="1" applyFill="1" applyBorder="1" applyAlignment="1">
      <alignment horizontal="left" vertical="center" wrapText="1"/>
    </xf>
    <xf numFmtId="0" fontId="31" fillId="0" borderId="0" xfId="32" applyFont="1" applyFill="1" applyBorder="1" applyAlignment="1">
      <alignment horizontal="left" vertical="center" wrapText="1"/>
    </xf>
    <xf numFmtId="0" fontId="31" fillId="0" borderId="13" xfId="32" applyFont="1" applyFill="1" applyBorder="1" applyAlignment="1">
      <alignment horizontal="left" vertical="center" wrapText="1"/>
    </xf>
    <xf numFmtId="0" fontId="24" fillId="3" borderId="6" xfId="31" applyFont="1" applyFill="1" applyBorder="1" applyAlignment="1">
      <alignment horizontal="left" vertical="center"/>
    </xf>
    <xf numFmtId="0" fontId="24" fillId="3" borderId="9" xfId="31" applyFont="1" applyFill="1" applyBorder="1" applyAlignment="1">
      <alignment horizontal="left" vertical="center"/>
    </xf>
    <xf numFmtId="0" fontId="24" fillId="3" borderId="7" xfId="31" applyFont="1" applyFill="1" applyBorder="1" applyAlignment="1">
      <alignment horizontal="left" vertical="center"/>
    </xf>
    <xf numFmtId="0" fontId="27" fillId="0" borderId="14" xfId="32" applyFont="1" applyFill="1" applyBorder="1" applyAlignment="1">
      <alignment horizontal="left" vertical="center" wrapText="1"/>
    </xf>
    <xf numFmtId="0" fontId="27" fillId="0" borderId="0" xfId="32" applyFont="1" applyFill="1" applyBorder="1" applyAlignment="1">
      <alignment horizontal="left" vertical="center" wrapText="1"/>
    </xf>
    <xf numFmtId="0" fontId="27" fillId="0" borderId="13" xfId="32" applyFont="1" applyFill="1" applyBorder="1" applyAlignment="1">
      <alignment horizontal="left" vertical="center" wrapText="1"/>
    </xf>
    <xf numFmtId="0" fontId="27" fillId="0" borderId="14" xfId="32" applyFont="1" applyFill="1" applyBorder="1" applyAlignment="1">
      <alignment wrapText="1"/>
    </xf>
    <xf numFmtId="0" fontId="27" fillId="0" borderId="0" xfId="32" applyFont="1" applyFill="1" applyBorder="1"/>
    <xf numFmtId="0" fontId="27" fillId="0" borderId="13" xfId="32" applyFont="1" applyFill="1" applyBorder="1"/>
    <xf numFmtId="0" fontId="27" fillId="4" borderId="5" xfId="32" applyFont="1" applyFill="1" applyBorder="1" applyAlignment="1">
      <alignment wrapText="1"/>
    </xf>
    <xf numFmtId="0" fontId="27" fillId="4" borderId="11" xfId="32" applyFont="1" applyFill="1" applyBorder="1" applyAlignment="1">
      <alignment wrapText="1"/>
    </xf>
    <xf numFmtId="0" fontId="27" fillId="4" borderId="1" xfId="32" applyFont="1" applyFill="1" applyBorder="1" applyAlignment="1">
      <alignment wrapText="1"/>
    </xf>
    <xf numFmtId="0" fontId="27" fillId="5" borderId="14" xfId="32" applyFont="1" applyFill="1" applyBorder="1" applyAlignment="1">
      <alignment wrapText="1"/>
    </xf>
    <xf numFmtId="0" fontId="27" fillId="5" borderId="0" xfId="32" applyFont="1" applyFill="1" applyBorder="1"/>
    <xf numFmtId="0" fontId="27" fillId="5" borderId="13" xfId="32" applyFont="1" applyFill="1" applyBorder="1"/>
    <xf numFmtId="0" fontId="26" fillId="3" borderId="6" xfId="31" applyFont="1" applyFill="1" applyBorder="1" applyAlignment="1">
      <alignment horizontal="center" vertical="center" wrapText="1"/>
    </xf>
    <xf numFmtId="0" fontId="26" fillId="3" borderId="9" xfId="31" applyFont="1" applyFill="1" applyBorder="1" applyAlignment="1">
      <alignment horizontal="center" vertical="center"/>
    </xf>
    <xf numFmtId="0" fontId="26" fillId="3" borderId="7" xfId="31" applyFont="1" applyFill="1" applyBorder="1" applyAlignment="1">
      <alignment horizontal="center" vertical="center"/>
    </xf>
    <xf numFmtId="0" fontId="27" fillId="0" borderId="10" xfId="32" applyFont="1" applyFill="1" applyBorder="1" applyAlignment="1">
      <alignment horizontal="left" vertical="center" wrapText="1"/>
    </xf>
    <xf numFmtId="0" fontId="27" fillId="0" borderId="8" xfId="32" applyFont="1" applyFill="1" applyBorder="1" applyAlignment="1">
      <alignment horizontal="left" vertical="center" wrapText="1"/>
    </xf>
    <xf numFmtId="0" fontId="19" fillId="0" borderId="0" xfId="31" applyFont="1" applyAlignment="1"/>
    <xf numFmtId="0" fontId="0" fillId="0" borderId="0" xfId="0" applyAlignment="1"/>
    <xf numFmtId="0" fontId="39" fillId="0" borderId="0" xfId="31" applyFont="1" applyFill="1" applyAlignment="1">
      <alignment vertical="top" wrapText="1"/>
    </xf>
    <xf numFmtId="0" fontId="0" fillId="0" borderId="0" xfId="0" applyAlignment="1">
      <alignment vertical="top" wrapText="1"/>
    </xf>
    <xf numFmtId="0" fontId="43" fillId="0" borderId="0" xfId="31" applyFont="1" applyAlignment="1">
      <alignment vertical="top" wrapText="1"/>
    </xf>
    <xf numFmtId="0" fontId="4" fillId="0" borderId="0" xfId="0" applyFont="1" applyAlignment="1">
      <alignment vertical="top"/>
    </xf>
    <xf numFmtId="0" fontId="41" fillId="0" borderId="0" xfId="31" applyFont="1" applyFill="1" applyAlignment="1"/>
    <xf numFmtId="0" fontId="43" fillId="0" borderId="0" xfId="31" applyFont="1" applyAlignment="1">
      <alignment horizontal="left" vertical="top" wrapText="1"/>
    </xf>
    <xf numFmtId="0" fontId="45" fillId="0" borderId="0" xfId="31" applyFont="1" applyAlignment="1">
      <alignment horizontal="center"/>
    </xf>
    <xf numFmtId="0" fontId="46" fillId="0" borderId="0" xfId="0" applyFont="1" applyAlignment="1">
      <alignment horizontal="center"/>
    </xf>
  </cellXfs>
  <cellStyles count="37">
    <cellStyle name="60% — акцент2" xfId="1" builtinId="36" customBuiltin="1"/>
    <cellStyle name="S0" xfId="4" xr:uid="{00000000-0005-0000-0000-000001000000}"/>
    <cellStyle name="S1" xfId="25" xr:uid="{00000000-0005-0000-0000-000002000000}"/>
    <cellStyle name="S10" xfId="13" xr:uid="{00000000-0005-0000-0000-000003000000}"/>
    <cellStyle name="S11" xfId="26" xr:uid="{00000000-0005-0000-0000-000004000000}"/>
    <cellStyle name="S12" xfId="14" xr:uid="{00000000-0005-0000-0000-000005000000}"/>
    <cellStyle name="S13" xfId="15" xr:uid="{00000000-0005-0000-0000-000006000000}"/>
    <cellStyle name="S14" xfId="16" xr:uid="{00000000-0005-0000-0000-000007000000}"/>
    <cellStyle name="S15" xfId="27" xr:uid="{00000000-0005-0000-0000-000008000000}"/>
    <cellStyle name="S16" xfId="17" xr:uid="{00000000-0005-0000-0000-000009000000}"/>
    <cellStyle name="S17" xfId="18" xr:uid="{00000000-0005-0000-0000-00000A000000}"/>
    <cellStyle name="S18" xfId="19" xr:uid="{00000000-0005-0000-0000-00000B000000}"/>
    <cellStyle name="S19" xfId="23" xr:uid="{00000000-0005-0000-0000-00000C000000}"/>
    <cellStyle name="S2" xfId="6" xr:uid="{00000000-0005-0000-0000-00000D000000}"/>
    <cellStyle name="S20" xfId="22" xr:uid="{00000000-0005-0000-0000-00000E000000}"/>
    <cellStyle name="S21" xfId="21" xr:uid="{00000000-0005-0000-0000-00000F000000}"/>
    <cellStyle name="S22" xfId="20" xr:uid="{00000000-0005-0000-0000-000010000000}"/>
    <cellStyle name="S23" xfId="28" xr:uid="{00000000-0005-0000-0000-000011000000}"/>
    <cellStyle name="S24" xfId="24" xr:uid="{00000000-0005-0000-0000-000012000000}"/>
    <cellStyle name="S25" xfId="29" xr:uid="{00000000-0005-0000-0000-000013000000}"/>
    <cellStyle name="S3" xfId="7" xr:uid="{00000000-0005-0000-0000-000014000000}"/>
    <cellStyle name="S4" xfId="5" xr:uid="{00000000-0005-0000-0000-000015000000}"/>
    <cellStyle name="S5" xfId="8" xr:uid="{00000000-0005-0000-0000-000016000000}"/>
    <cellStyle name="S6" xfId="9" xr:uid="{00000000-0005-0000-0000-000017000000}"/>
    <cellStyle name="S7" xfId="10" xr:uid="{00000000-0005-0000-0000-000018000000}"/>
    <cellStyle name="S8" xfId="11" xr:uid="{00000000-0005-0000-0000-000019000000}"/>
    <cellStyle name="S9" xfId="12" xr:uid="{00000000-0005-0000-0000-00001A000000}"/>
    <cellStyle name="Обычный" xfId="0" builtinId="0"/>
    <cellStyle name="Обычный 2" xfId="2" xr:uid="{00000000-0005-0000-0000-00001C000000}"/>
    <cellStyle name="Обычный 2 2" xfId="31" xr:uid="{00000000-0005-0000-0000-00001D000000}"/>
    <cellStyle name="Обычный 3" xfId="3" xr:uid="{00000000-0005-0000-0000-00001E000000}"/>
    <cellStyle name="Обычный 4" xfId="30" xr:uid="{00000000-0005-0000-0000-00001F000000}"/>
    <cellStyle name="Обычный 5" xfId="32" xr:uid="{00000000-0005-0000-0000-000020000000}"/>
    <cellStyle name="Обычный 6" xfId="34" xr:uid="{00000000-0005-0000-0000-000021000000}"/>
    <cellStyle name="Обычный 6 2" xfId="35" xr:uid="{00000000-0005-0000-0000-000022000000}"/>
    <cellStyle name="Обычный 7" xfId="36" xr:uid="{00000000-0005-0000-0000-000023000000}"/>
    <cellStyle name="Стиль 1" xfId="33" xr:uid="{00000000-0005-0000-0000-000024000000}"/>
  </cellStyles>
  <dxfs count="0"/>
  <tableStyles count="0" defaultTableStyle="TableStyleMedium2" defaultPivotStyle="PivotStyleLight16"/>
  <colors>
    <mruColors>
      <color rgb="FFFF99FF"/>
      <color rgb="FF9933FF"/>
      <color rgb="FF0000FF"/>
      <color rgb="FF339933"/>
      <color rgb="FFFFFFCC"/>
      <color rgb="FFFFFF99"/>
      <color rgb="FFFFFF66"/>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8"/>
  <sheetViews>
    <sheetView topLeftCell="A31" zoomScaleNormal="100" workbookViewId="0">
      <selection activeCell="G76" sqref="G76"/>
    </sheetView>
  </sheetViews>
  <sheetFormatPr defaultColWidth="9.140625" defaultRowHeight="16.5" x14ac:dyDescent="0.3"/>
  <cols>
    <col min="1" max="16384" width="9.140625" style="12"/>
  </cols>
  <sheetData>
    <row r="1" spans="1:18" ht="55.5" customHeight="1" x14ac:dyDescent="0.3">
      <c r="A1" s="93" t="s">
        <v>34</v>
      </c>
      <c r="B1" s="94"/>
      <c r="C1" s="94"/>
      <c r="D1" s="94"/>
      <c r="E1" s="94"/>
      <c r="F1" s="94"/>
      <c r="G1" s="94"/>
      <c r="H1" s="94"/>
      <c r="I1" s="94"/>
      <c r="J1" s="94"/>
      <c r="K1" s="94"/>
      <c r="L1" s="94"/>
      <c r="M1" s="94"/>
      <c r="N1" s="94"/>
      <c r="O1" s="94"/>
      <c r="P1" s="94"/>
      <c r="Q1" s="94"/>
    </row>
    <row r="2" spans="1:18" ht="30" customHeight="1" x14ac:dyDescent="0.3">
      <c r="A2" s="95" t="s">
        <v>35</v>
      </c>
      <c r="B2" s="96"/>
      <c r="C2" s="96"/>
      <c r="D2" s="96"/>
      <c r="E2" s="96"/>
      <c r="F2" s="96"/>
      <c r="G2" s="96"/>
      <c r="H2" s="96"/>
      <c r="I2" s="96"/>
      <c r="J2" s="96"/>
      <c r="K2" s="96"/>
      <c r="L2" s="96"/>
      <c r="M2" s="96"/>
      <c r="N2" s="96"/>
      <c r="O2" s="96"/>
      <c r="P2" s="96"/>
      <c r="Q2" s="96"/>
    </row>
    <row r="3" spans="1:18" ht="20.25" customHeight="1" x14ac:dyDescent="0.3">
      <c r="B3" s="10"/>
      <c r="C3" s="10"/>
      <c r="D3" s="10"/>
      <c r="E3" s="97" t="s">
        <v>36</v>
      </c>
      <c r="F3" s="98"/>
      <c r="G3" s="99"/>
      <c r="H3" s="99"/>
      <c r="I3" s="99"/>
      <c r="J3" s="99"/>
      <c r="K3" s="99"/>
      <c r="L3" s="99"/>
      <c r="M3" s="99"/>
      <c r="N3" s="99"/>
      <c r="O3" s="10"/>
      <c r="P3" s="10"/>
      <c r="Q3" s="10"/>
    </row>
    <row r="4" spans="1:18" x14ac:dyDescent="0.3">
      <c r="B4" s="10"/>
      <c r="C4" s="10"/>
      <c r="D4" s="10"/>
      <c r="E4" s="13"/>
      <c r="F4" s="14"/>
      <c r="G4" s="15"/>
      <c r="H4" s="15"/>
      <c r="I4" s="15"/>
      <c r="J4" s="15"/>
      <c r="K4" s="15"/>
      <c r="L4" s="15"/>
      <c r="M4" s="15"/>
      <c r="N4" s="15"/>
      <c r="O4" s="10"/>
      <c r="P4" s="10"/>
      <c r="Q4" s="10"/>
    </row>
    <row r="5" spans="1:18" ht="59.25" customHeight="1" x14ac:dyDescent="0.3">
      <c r="A5" s="16"/>
      <c r="B5" s="100" t="s">
        <v>37</v>
      </c>
      <c r="C5" s="101"/>
      <c r="D5" s="101"/>
      <c r="E5" s="101"/>
      <c r="F5" s="101"/>
      <c r="G5" s="101"/>
      <c r="H5" s="101"/>
      <c r="I5" s="101"/>
      <c r="J5" s="101"/>
      <c r="K5" s="101"/>
      <c r="L5" s="101"/>
      <c r="M5" s="101"/>
      <c r="N5" s="101"/>
      <c r="O5" s="101"/>
      <c r="P5" s="101"/>
      <c r="Q5" s="102"/>
    </row>
    <row r="6" spans="1:18" ht="64.5" customHeight="1" x14ac:dyDescent="0.3">
      <c r="A6" s="17">
        <v>1</v>
      </c>
      <c r="B6" s="103" t="s">
        <v>38</v>
      </c>
      <c r="C6" s="104"/>
      <c r="D6" s="104"/>
      <c r="E6" s="104"/>
      <c r="F6" s="104"/>
      <c r="G6" s="104"/>
      <c r="H6" s="104"/>
      <c r="I6" s="104"/>
      <c r="J6" s="104"/>
      <c r="K6" s="104"/>
      <c r="L6" s="104"/>
      <c r="M6" s="104"/>
      <c r="N6" s="104"/>
      <c r="O6" s="104"/>
      <c r="P6" s="104"/>
      <c r="Q6" s="105"/>
    </row>
    <row r="7" spans="1:18" ht="18" customHeight="1" x14ac:dyDescent="0.3">
      <c r="A7" s="17">
        <v>2</v>
      </c>
      <c r="B7" s="103" t="s">
        <v>39</v>
      </c>
      <c r="C7" s="104"/>
      <c r="D7" s="104"/>
      <c r="E7" s="104"/>
      <c r="F7" s="104"/>
      <c r="G7" s="104"/>
      <c r="H7" s="104"/>
      <c r="I7" s="104"/>
      <c r="J7" s="104"/>
      <c r="K7" s="104"/>
      <c r="L7" s="104"/>
      <c r="M7" s="104"/>
      <c r="N7" s="104"/>
      <c r="O7" s="104"/>
      <c r="P7" s="104"/>
      <c r="Q7" s="105"/>
    </row>
    <row r="8" spans="1:18" ht="45" customHeight="1" x14ac:dyDescent="0.3">
      <c r="A8" s="17">
        <v>3</v>
      </c>
      <c r="B8" s="106" t="s">
        <v>40</v>
      </c>
      <c r="C8" s="107"/>
      <c r="D8" s="107"/>
      <c r="E8" s="107"/>
      <c r="F8" s="107"/>
      <c r="G8" s="107"/>
      <c r="H8" s="107"/>
      <c r="I8" s="107"/>
      <c r="J8" s="107"/>
      <c r="K8" s="107"/>
      <c r="L8" s="107"/>
      <c r="M8" s="107"/>
      <c r="N8" s="107"/>
      <c r="O8" s="107"/>
      <c r="P8" s="107"/>
      <c r="Q8" s="108"/>
    </row>
    <row r="9" spans="1:18" ht="24" customHeight="1" x14ac:dyDescent="0.3">
      <c r="A9" s="17">
        <v>4</v>
      </c>
      <c r="B9" s="103" t="s">
        <v>41</v>
      </c>
      <c r="C9" s="104"/>
      <c r="D9" s="104"/>
      <c r="E9" s="104"/>
      <c r="F9" s="104"/>
      <c r="G9" s="104"/>
      <c r="H9" s="104"/>
      <c r="I9" s="104"/>
      <c r="J9" s="104"/>
      <c r="K9" s="104"/>
      <c r="L9" s="104"/>
      <c r="M9" s="104"/>
      <c r="N9" s="104"/>
      <c r="O9" s="104"/>
      <c r="P9" s="104"/>
      <c r="Q9" s="105"/>
    </row>
    <row r="10" spans="1:18" ht="19.5" customHeight="1" x14ac:dyDescent="0.3">
      <c r="A10" s="17">
        <v>5</v>
      </c>
      <c r="B10" s="103" t="s">
        <v>42</v>
      </c>
      <c r="C10" s="104"/>
      <c r="D10" s="104"/>
      <c r="E10" s="104"/>
      <c r="F10" s="104"/>
      <c r="G10" s="104"/>
      <c r="H10" s="104"/>
      <c r="I10" s="104"/>
      <c r="J10" s="104"/>
      <c r="K10" s="104"/>
      <c r="L10" s="104"/>
      <c r="M10" s="104"/>
      <c r="N10" s="104"/>
      <c r="O10" s="104"/>
      <c r="P10" s="104"/>
      <c r="Q10" s="105"/>
    </row>
    <row r="11" spans="1:18" ht="21" customHeight="1" x14ac:dyDescent="0.3">
      <c r="A11" s="18"/>
      <c r="B11" s="109" t="s">
        <v>43</v>
      </c>
      <c r="C11" s="110"/>
      <c r="D11" s="110"/>
      <c r="E11" s="110"/>
      <c r="F11" s="110"/>
      <c r="G11" s="110"/>
      <c r="H11" s="110"/>
      <c r="I11" s="110"/>
      <c r="J11" s="110"/>
      <c r="K11" s="110"/>
      <c r="L11" s="110"/>
      <c r="M11" s="110"/>
      <c r="N11" s="110"/>
      <c r="O11" s="110"/>
      <c r="P11" s="110"/>
      <c r="Q11" s="110"/>
      <c r="R11" s="19"/>
    </row>
    <row r="12" spans="1:18" ht="21" customHeight="1" x14ac:dyDescent="0.3">
      <c r="A12" s="11"/>
      <c r="B12" s="20"/>
      <c r="C12" s="21"/>
      <c r="D12" s="21"/>
      <c r="E12" s="21"/>
      <c r="F12" s="21"/>
      <c r="G12" s="21"/>
      <c r="H12" s="21"/>
      <c r="I12" s="21"/>
      <c r="J12" s="21"/>
      <c r="K12" s="21"/>
      <c r="L12" s="21"/>
      <c r="M12" s="21"/>
      <c r="N12" s="21"/>
      <c r="O12" s="21"/>
      <c r="P12" s="21"/>
      <c r="Q12" s="21"/>
    </row>
    <row r="13" spans="1:18" x14ac:dyDescent="0.3">
      <c r="A13" s="92" t="s">
        <v>44</v>
      </c>
      <c r="B13" s="92"/>
      <c r="C13" s="92"/>
      <c r="D13" s="92"/>
      <c r="E13" s="92"/>
      <c r="F13" s="92"/>
      <c r="G13" s="92"/>
      <c r="H13" s="92"/>
      <c r="I13" s="92"/>
      <c r="J13" s="92"/>
      <c r="K13" s="92"/>
      <c r="L13" s="92"/>
      <c r="M13" s="92"/>
      <c r="N13" s="92"/>
      <c r="O13" s="92"/>
      <c r="P13" s="92"/>
      <c r="Q13" s="92"/>
    </row>
    <row r="14" spans="1:18" ht="15.75" customHeight="1" x14ac:dyDescent="0.3">
      <c r="A14" s="92" t="s">
        <v>45</v>
      </c>
      <c r="B14" s="92"/>
      <c r="C14" s="92"/>
      <c r="D14" s="92"/>
      <c r="E14" s="92" t="s">
        <v>46</v>
      </c>
      <c r="F14" s="92"/>
      <c r="G14" s="92"/>
      <c r="H14" s="92"/>
      <c r="I14" s="92"/>
      <c r="J14" s="92"/>
      <c r="K14" s="92"/>
      <c r="L14" s="92"/>
      <c r="M14" s="92"/>
      <c r="N14" s="92"/>
      <c r="O14" s="92"/>
      <c r="P14" s="92"/>
      <c r="Q14" s="92"/>
    </row>
    <row r="15" spans="1:18" ht="15.75" customHeight="1" x14ac:dyDescent="0.3">
      <c r="A15" s="92" t="s">
        <v>47</v>
      </c>
      <c r="B15" s="92"/>
      <c r="C15" s="92"/>
      <c r="D15" s="92"/>
      <c r="E15" s="92"/>
      <c r="F15" s="92"/>
      <c r="G15" s="92"/>
      <c r="H15" s="92"/>
      <c r="I15" s="92"/>
      <c r="J15" s="92"/>
      <c r="K15" s="92"/>
      <c r="L15" s="92"/>
      <c r="M15" s="92"/>
      <c r="N15" s="92"/>
      <c r="O15" s="92"/>
      <c r="P15" s="92"/>
      <c r="Q15" s="92"/>
    </row>
    <row r="16" spans="1:18" ht="24" customHeight="1" x14ac:dyDescent="0.3">
      <c r="A16" s="111" t="s">
        <v>48</v>
      </c>
      <c r="B16" s="111"/>
      <c r="C16" s="111"/>
      <c r="D16" s="111"/>
      <c r="E16" s="112" t="s">
        <v>49</v>
      </c>
      <c r="F16" s="112"/>
      <c r="G16" s="112"/>
      <c r="H16" s="112"/>
      <c r="I16" s="112"/>
      <c r="J16" s="112"/>
      <c r="K16" s="112"/>
      <c r="L16" s="112"/>
      <c r="M16" s="112"/>
      <c r="N16" s="112"/>
      <c r="O16" s="112"/>
      <c r="P16" s="112"/>
      <c r="Q16" s="112"/>
    </row>
    <row r="17" spans="1:17" ht="47.25" customHeight="1" x14ac:dyDescent="0.3">
      <c r="A17" s="111"/>
      <c r="B17" s="111"/>
      <c r="C17" s="111"/>
      <c r="D17" s="111"/>
      <c r="E17" s="113" t="s">
        <v>50</v>
      </c>
      <c r="F17" s="113"/>
      <c r="G17" s="113"/>
      <c r="H17" s="113"/>
      <c r="I17" s="113"/>
      <c r="J17" s="113"/>
      <c r="K17" s="113"/>
      <c r="L17" s="113"/>
      <c r="M17" s="113"/>
      <c r="N17" s="113"/>
      <c r="O17" s="113"/>
      <c r="P17" s="113"/>
      <c r="Q17" s="113"/>
    </row>
    <row r="18" spans="1:17" ht="39.75" customHeight="1" x14ac:dyDescent="0.3">
      <c r="A18" s="111"/>
      <c r="B18" s="111"/>
      <c r="C18" s="111"/>
      <c r="D18" s="111"/>
      <c r="E18" s="113" t="s">
        <v>51</v>
      </c>
      <c r="F18" s="113"/>
      <c r="G18" s="113"/>
      <c r="H18" s="113"/>
      <c r="I18" s="113"/>
      <c r="J18" s="113"/>
      <c r="K18" s="113"/>
      <c r="L18" s="113"/>
      <c r="M18" s="113"/>
      <c r="N18" s="113"/>
      <c r="O18" s="113"/>
      <c r="P18" s="113"/>
      <c r="Q18" s="113"/>
    </row>
    <row r="19" spans="1:17" ht="38.25" customHeight="1" x14ac:dyDescent="0.3">
      <c r="A19" s="111"/>
      <c r="B19" s="111"/>
      <c r="C19" s="111"/>
      <c r="D19" s="111"/>
      <c r="E19" s="113" t="s">
        <v>52</v>
      </c>
      <c r="F19" s="113"/>
      <c r="G19" s="113"/>
      <c r="H19" s="113"/>
      <c r="I19" s="113"/>
      <c r="J19" s="113"/>
      <c r="K19" s="113"/>
      <c r="L19" s="113"/>
      <c r="M19" s="113"/>
      <c r="N19" s="113"/>
      <c r="O19" s="113"/>
      <c r="P19" s="113"/>
      <c r="Q19" s="113"/>
    </row>
    <row r="20" spans="1:17" ht="30" customHeight="1" x14ac:dyDescent="0.3">
      <c r="A20" s="111"/>
      <c r="B20" s="111"/>
      <c r="C20" s="111"/>
      <c r="D20" s="111"/>
      <c r="E20" s="113" t="s">
        <v>53</v>
      </c>
      <c r="F20" s="113"/>
      <c r="G20" s="113"/>
      <c r="H20" s="113"/>
      <c r="I20" s="113"/>
      <c r="J20" s="113"/>
      <c r="K20" s="113"/>
      <c r="L20" s="113"/>
      <c r="M20" s="113"/>
      <c r="N20" s="113"/>
      <c r="O20" s="113"/>
      <c r="P20" s="113"/>
      <c r="Q20" s="113"/>
    </row>
    <row r="21" spans="1:17" ht="53.25" customHeight="1" x14ac:dyDescent="0.3">
      <c r="A21" s="111"/>
      <c r="B21" s="111"/>
      <c r="C21" s="111"/>
      <c r="D21" s="111"/>
      <c r="E21" s="113" t="s">
        <v>54</v>
      </c>
      <c r="F21" s="113"/>
      <c r="G21" s="113"/>
      <c r="H21" s="113"/>
      <c r="I21" s="113"/>
      <c r="J21" s="113"/>
      <c r="K21" s="113"/>
      <c r="L21" s="113"/>
      <c r="M21" s="113"/>
      <c r="N21" s="113"/>
      <c r="O21" s="113"/>
      <c r="P21" s="113"/>
      <c r="Q21" s="113"/>
    </row>
    <row r="22" spans="1:17" x14ac:dyDescent="0.3">
      <c r="A22" s="114" t="s">
        <v>55</v>
      </c>
      <c r="B22" s="115"/>
      <c r="C22" s="115"/>
      <c r="D22" s="115"/>
      <c r="E22" s="115"/>
      <c r="F22" s="115"/>
      <c r="G22" s="115"/>
      <c r="H22" s="115"/>
      <c r="I22" s="115"/>
      <c r="J22" s="115"/>
      <c r="K22" s="115"/>
      <c r="L22" s="115"/>
      <c r="M22" s="115"/>
      <c r="N22" s="115"/>
      <c r="O22" s="115"/>
      <c r="P22" s="115"/>
      <c r="Q22" s="115"/>
    </row>
    <row r="23" spans="1:17" ht="48" customHeight="1" x14ac:dyDescent="0.3">
      <c r="A23" s="111" t="s">
        <v>56</v>
      </c>
      <c r="B23" s="116"/>
      <c r="C23" s="116"/>
      <c r="D23" s="116"/>
      <c r="E23" s="113" t="s">
        <v>57</v>
      </c>
      <c r="F23" s="113"/>
      <c r="G23" s="113"/>
      <c r="H23" s="113"/>
      <c r="I23" s="113"/>
      <c r="J23" s="113"/>
      <c r="K23" s="113"/>
      <c r="L23" s="113"/>
      <c r="M23" s="113"/>
      <c r="N23" s="113"/>
      <c r="O23" s="113"/>
      <c r="P23" s="113"/>
      <c r="Q23" s="113"/>
    </row>
    <row r="24" spans="1:17" ht="46.5" customHeight="1" x14ac:dyDescent="0.3">
      <c r="A24" s="116"/>
      <c r="B24" s="116"/>
      <c r="C24" s="116"/>
      <c r="D24" s="116"/>
      <c r="E24" s="113" t="s">
        <v>58</v>
      </c>
      <c r="F24" s="113"/>
      <c r="G24" s="113"/>
      <c r="H24" s="113"/>
      <c r="I24" s="113"/>
      <c r="J24" s="113"/>
      <c r="K24" s="113"/>
      <c r="L24" s="113"/>
      <c r="M24" s="113"/>
      <c r="N24" s="113"/>
      <c r="O24" s="113"/>
      <c r="P24" s="113"/>
      <c r="Q24" s="113"/>
    </row>
    <row r="25" spans="1:17" ht="46.5" customHeight="1" x14ac:dyDescent="0.3">
      <c r="A25" s="116"/>
      <c r="B25" s="116"/>
      <c r="C25" s="116"/>
      <c r="D25" s="116"/>
      <c r="E25" s="113" t="s">
        <v>59</v>
      </c>
      <c r="F25" s="113"/>
      <c r="G25" s="113"/>
      <c r="H25" s="113"/>
      <c r="I25" s="113"/>
      <c r="J25" s="113"/>
      <c r="K25" s="113"/>
      <c r="L25" s="113"/>
      <c r="M25" s="113"/>
      <c r="N25" s="113"/>
      <c r="O25" s="113"/>
      <c r="P25" s="113"/>
      <c r="Q25" s="113"/>
    </row>
    <row r="26" spans="1:17" x14ac:dyDescent="0.3">
      <c r="A26" s="116"/>
      <c r="B26" s="116"/>
      <c r="C26" s="116"/>
      <c r="D26" s="116"/>
      <c r="E26" s="113" t="s">
        <v>60</v>
      </c>
      <c r="F26" s="113"/>
      <c r="G26" s="113"/>
      <c r="H26" s="113"/>
      <c r="I26" s="113"/>
      <c r="J26" s="113"/>
      <c r="K26" s="113"/>
      <c r="L26" s="113"/>
      <c r="M26" s="113"/>
      <c r="N26" s="113"/>
      <c r="O26" s="113"/>
      <c r="P26" s="113"/>
      <c r="Q26" s="113"/>
    </row>
    <row r="27" spans="1:17" x14ac:dyDescent="0.3">
      <c r="A27" s="114" t="s">
        <v>61</v>
      </c>
      <c r="B27" s="114"/>
      <c r="C27" s="114"/>
      <c r="D27" s="114"/>
      <c r="E27" s="114"/>
      <c r="F27" s="114"/>
      <c r="G27" s="114"/>
      <c r="H27" s="114"/>
      <c r="I27" s="114"/>
      <c r="J27" s="114"/>
      <c r="K27" s="114"/>
      <c r="L27" s="114"/>
      <c r="M27" s="114"/>
      <c r="N27" s="114"/>
      <c r="O27" s="114"/>
      <c r="P27" s="114"/>
      <c r="Q27" s="114"/>
    </row>
    <row r="28" spans="1:17" ht="58.5" customHeight="1" x14ac:dyDescent="0.3">
      <c r="A28" s="111" t="s">
        <v>62</v>
      </c>
      <c r="B28" s="111"/>
      <c r="C28" s="111"/>
      <c r="D28" s="111"/>
      <c r="E28" s="113" t="s">
        <v>63</v>
      </c>
      <c r="F28" s="113"/>
      <c r="G28" s="113"/>
      <c r="H28" s="113"/>
      <c r="I28" s="113"/>
      <c r="J28" s="113"/>
      <c r="K28" s="113"/>
      <c r="L28" s="113"/>
      <c r="M28" s="113"/>
      <c r="N28" s="113"/>
      <c r="O28" s="113"/>
      <c r="P28" s="113"/>
      <c r="Q28" s="113"/>
    </row>
    <row r="29" spans="1:17" ht="24" customHeight="1" x14ac:dyDescent="0.3">
      <c r="A29" s="114" t="s">
        <v>64</v>
      </c>
      <c r="B29" s="114"/>
      <c r="C29" s="114"/>
      <c r="D29" s="114"/>
      <c r="E29" s="114"/>
      <c r="F29" s="114"/>
      <c r="G29" s="114"/>
      <c r="H29" s="114"/>
      <c r="I29" s="114"/>
      <c r="J29" s="114"/>
      <c r="K29" s="114"/>
      <c r="L29" s="114"/>
      <c r="M29" s="114"/>
      <c r="N29" s="114"/>
      <c r="O29" s="114"/>
      <c r="P29" s="114"/>
      <c r="Q29" s="114"/>
    </row>
    <row r="30" spans="1:17" ht="50.25" customHeight="1" x14ac:dyDescent="0.3">
      <c r="A30" s="116">
        <v>4</v>
      </c>
      <c r="B30" s="116"/>
      <c r="C30" s="116"/>
      <c r="D30" s="116"/>
      <c r="E30" s="113" t="s">
        <v>65</v>
      </c>
      <c r="F30" s="113"/>
      <c r="G30" s="113"/>
      <c r="H30" s="113"/>
      <c r="I30" s="113"/>
      <c r="J30" s="113"/>
      <c r="K30" s="113"/>
      <c r="L30" s="113"/>
      <c r="M30" s="113"/>
      <c r="N30" s="113"/>
      <c r="O30" s="113"/>
      <c r="P30" s="113"/>
      <c r="Q30" s="113"/>
    </row>
    <row r="31" spans="1:17" ht="45.75" customHeight="1" x14ac:dyDescent="0.3">
      <c r="A31" s="116"/>
      <c r="B31" s="116"/>
      <c r="C31" s="116"/>
      <c r="D31" s="116"/>
      <c r="E31" s="113" t="s">
        <v>66</v>
      </c>
      <c r="F31" s="113"/>
      <c r="G31" s="113"/>
      <c r="H31" s="113"/>
      <c r="I31" s="113"/>
      <c r="J31" s="113"/>
      <c r="K31" s="113"/>
      <c r="L31" s="113"/>
      <c r="M31" s="113"/>
      <c r="N31" s="113"/>
      <c r="O31" s="113"/>
      <c r="P31" s="113"/>
      <c r="Q31" s="113"/>
    </row>
    <row r="32" spans="1:17" ht="30" customHeight="1" x14ac:dyDescent="0.3">
      <c r="A32" s="114" t="s">
        <v>67</v>
      </c>
      <c r="B32" s="114"/>
      <c r="C32" s="114"/>
      <c r="D32" s="114"/>
      <c r="E32" s="114"/>
      <c r="F32" s="114"/>
      <c r="G32" s="114"/>
      <c r="H32" s="114"/>
      <c r="I32" s="114"/>
      <c r="J32" s="114"/>
      <c r="K32" s="114"/>
      <c r="L32" s="114"/>
      <c r="M32" s="114"/>
      <c r="N32" s="114"/>
      <c r="O32" s="114"/>
      <c r="P32" s="114"/>
      <c r="Q32" s="114"/>
    </row>
    <row r="33" spans="1:17" ht="19.5" customHeight="1" x14ac:dyDescent="0.3">
      <c r="A33" s="116">
        <v>5</v>
      </c>
      <c r="B33" s="116"/>
      <c r="C33" s="116"/>
      <c r="D33" s="116"/>
      <c r="E33" s="117" t="s">
        <v>68</v>
      </c>
      <c r="F33" s="117"/>
      <c r="G33" s="117"/>
      <c r="H33" s="117"/>
      <c r="I33" s="117"/>
      <c r="J33" s="117"/>
      <c r="K33" s="117"/>
      <c r="L33" s="117"/>
      <c r="M33" s="117"/>
      <c r="N33" s="117"/>
      <c r="O33" s="117"/>
      <c r="P33" s="117"/>
      <c r="Q33" s="117"/>
    </row>
    <row r="34" spans="1:17" ht="201.75" customHeight="1" x14ac:dyDescent="0.3">
      <c r="A34" s="116"/>
      <c r="B34" s="116"/>
      <c r="C34" s="116"/>
      <c r="D34" s="116"/>
      <c r="E34" s="118" t="s">
        <v>69</v>
      </c>
      <c r="F34" s="118"/>
      <c r="G34" s="118"/>
      <c r="H34" s="118"/>
      <c r="I34" s="118"/>
      <c r="J34" s="118"/>
      <c r="K34" s="118"/>
      <c r="L34" s="118"/>
      <c r="M34" s="118"/>
      <c r="N34" s="118"/>
      <c r="O34" s="118"/>
      <c r="P34" s="118"/>
      <c r="Q34" s="118"/>
    </row>
    <row r="35" spans="1:17" ht="18.75" customHeight="1" x14ac:dyDescent="0.3">
      <c r="A35" s="116"/>
      <c r="B35" s="116"/>
      <c r="C35" s="116"/>
      <c r="D35" s="116"/>
      <c r="E35" s="117" t="s">
        <v>70</v>
      </c>
      <c r="F35" s="117"/>
      <c r="G35" s="117"/>
      <c r="H35" s="117"/>
      <c r="I35" s="117"/>
      <c r="J35" s="117"/>
      <c r="K35" s="117"/>
      <c r="L35" s="117"/>
      <c r="M35" s="117"/>
      <c r="N35" s="117"/>
      <c r="O35" s="117"/>
      <c r="P35" s="117"/>
      <c r="Q35" s="117"/>
    </row>
    <row r="36" spans="1:17" ht="186.75" customHeight="1" x14ac:dyDescent="0.3">
      <c r="A36" s="116"/>
      <c r="B36" s="116"/>
      <c r="C36" s="116"/>
      <c r="D36" s="116"/>
      <c r="E36" s="118" t="s">
        <v>71</v>
      </c>
      <c r="F36" s="119"/>
      <c r="G36" s="119"/>
      <c r="H36" s="119"/>
      <c r="I36" s="119"/>
      <c r="J36" s="119"/>
      <c r="K36" s="119"/>
      <c r="L36" s="119"/>
      <c r="M36" s="119"/>
      <c r="N36" s="119"/>
      <c r="O36" s="119"/>
      <c r="P36" s="119"/>
      <c r="Q36" s="119"/>
    </row>
    <row r="37" spans="1:17" ht="115.5" customHeight="1" x14ac:dyDescent="0.3">
      <c r="A37" s="116"/>
      <c r="B37" s="116"/>
      <c r="C37" s="116"/>
      <c r="D37" s="116"/>
      <c r="E37" s="120" t="s">
        <v>72</v>
      </c>
      <c r="F37" s="120"/>
      <c r="G37" s="120"/>
      <c r="H37" s="120"/>
      <c r="I37" s="120"/>
      <c r="J37" s="120"/>
      <c r="K37" s="120"/>
      <c r="L37" s="120"/>
      <c r="M37" s="120"/>
      <c r="N37" s="120"/>
      <c r="O37" s="120"/>
      <c r="P37" s="120"/>
      <c r="Q37" s="120"/>
    </row>
    <row r="38" spans="1:17" ht="66.75" customHeight="1" x14ac:dyDescent="0.3">
      <c r="A38" s="116"/>
      <c r="B38" s="116"/>
      <c r="C38" s="116"/>
      <c r="D38" s="116"/>
      <c r="E38" s="118" t="s">
        <v>73</v>
      </c>
      <c r="F38" s="119"/>
      <c r="G38" s="119"/>
      <c r="H38" s="119"/>
      <c r="I38" s="119"/>
      <c r="J38" s="119"/>
      <c r="K38" s="119"/>
      <c r="L38" s="119"/>
      <c r="M38" s="119"/>
      <c r="N38" s="119"/>
      <c r="O38" s="119"/>
      <c r="P38" s="119"/>
      <c r="Q38" s="119"/>
    </row>
  </sheetData>
  <mergeCells count="42">
    <mergeCell ref="A32:Q32"/>
    <mergeCell ref="A33:D38"/>
    <mergeCell ref="E33:Q33"/>
    <mergeCell ref="E34:Q34"/>
    <mergeCell ref="E35:Q35"/>
    <mergeCell ref="E36:Q36"/>
    <mergeCell ref="E37:Q37"/>
    <mergeCell ref="E38:Q38"/>
    <mergeCell ref="A27:Q27"/>
    <mergeCell ref="A28:D28"/>
    <mergeCell ref="E28:Q28"/>
    <mergeCell ref="A29:Q29"/>
    <mergeCell ref="A30:D31"/>
    <mergeCell ref="E30:Q30"/>
    <mergeCell ref="E31:Q31"/>
    <mergeCell ref="A22:Q22"/>
    <mergeCell ref="A23:D26"/>
    <mergeCell ref="E23:Q23"/>
    <mergeCell ref="E24:Q24"/>
    <mergeCell ref="E25:Q25"/>
    <mergeCell ref="E26:Q26"/>
    <mergeCell ref="A15:Q15"/>
    <mergeCell ref="A16:D21"/>
    <mergeCell ref="E16:Q16"/>
    <mergeCell ref="E17:Q17"/>
    <mergeCell ref="E18:Q18"/>
    <mergeCell ref="E19:Q19"/>
    <mergeCell ref="E20:Q20"/>
    <mergeCell ref="E21:Q21"/>
    <mergeCell ref="A14:D14"/>
    <mergeCell ref="E14:Q14"/>
    <mergeCell ref="A1:Q1"/>
    <mergeCell ref="A2:Q2"/>
    <mergeCell ref="E3:N3"/>
    <mergeCell ref="B5:Q5"/>
    <mergeCell ref="B6:Q6"/>
    <mergeCell ref="B7:Q7"/>
    <mergeCell ref="B8:Q8"/>
    <mergeCell ref="B9:Q9"/>
    <mergeCell ref="B10:Q10"/>
    <mergeCell ref="B11:Q11"/>
    <mergeCell ref="A13:Q13"/>
  </mergeCells>
  <pageMargins left="0.70866141732283472" right="0.70866141732283472" top="0.74803149606299213" bottom="0.74803149606299213" header="0.31496062992125984" footer="0.31496062992125984"/>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RowHeight="15" x14ac:dyDescent="0.25"/>
  <cols>
    <col min="1" max="1" width="18.7109375" style="2" customWidth="1"/>
    <col min="2" max="13" width="9.140625" style="2"/>
    <col min="14" max="14" width="18.42578125" style="2" customWidth="1"/>
    <col min="15" max="256" width="9.140625" style="2"/>
    <col min="257" max="257" width="18.7109375" style="2" customWidth="1"/>
    <col min="258" max="269" width="9.140625" style="2"/>
    <col min="270" max="270" width="18.42578125" style="2" customWidth="1"/>
    <col min="271" max="512" width="9.140625" style="2"/>
    <col min="513" max="513" width="18.7109375" style="2" customWidth="1"/>
    <col min="514" max="525" width="9.140625" style="2"/>
    <col min="526" max="526" width="18.42578125" style="2" customWidth="1"/>
    <col min="527" max="768" width="9.140625" style="2"/>
    <col min="769" max="769" width="18.7109375" style="2" customWidth="1"/>
    <col min="770" max="781" width="9.140625" style="2"/>
    <col min="782" max="782" width="18.42578125" style="2" customWidth="1"/>
    <col min="783" max="1024" width="9.140625" style="2"/>
    <col min="1025" max="1025" width="18.7109375" style="2" customWidth="1"/>
    <col min="1026" max="1037" width="9.140625" style="2"/>
    <col min="1038" max="1038" width="18.42578125" style="2" customWidth="1"/>
    <col min="1039" max="1280" width="9.140625" style="2"/>
    <col min="1281" max="1281" width="18.7109375" style="2" customWidth="1"/>
    <col min="1282" max="1293" width="9.140625" style="2"/>
    <col min="1294" max="1294" width="18.42578125" style="2" customWidth="1"/>
    <col min="1295" max="1536" width="9.140625" style="2"/>
    <col min="1537" max="1537" width="18.7109375" style="2" customWidth="1"/>
    <col min="1538" max="1549" width="9.140625" style="2"/>
    <col min="1550" max="1550" width="18.42578125" style="2" customWidth="1"/>
    <col min="1551" max="1792" width="9.140625" style="2"/>
    <col min="1793" max="1793" width="18.7109375" style="2" customWidth="1"/>
    <col min="1794" max="1805" width="9.140625" style="2"/>
    <col min="1806" max="1806" width="18.42578125" style="2" customWidth="1"/>
    <col min="1807" max="2048" width="9.140625" style="2"/>
    <col min="2049" max="2049" width="18.7109375" style="2" customWidth="1"/>
    <col min="2050" max="2061" width="9.140625" style="2"/>
    <col min="2062" max="2062" width="18.42578125" style="2" customWidth="1"/>
    <col min="2063" max="2304" width="9.140625" style="2"/>
    <col min="2305" max="2305" width="18.7109375" style="2" customWidth="1"/>
    <col min="2306" max="2317" width="9.140625" style="2"/>
    <col min="2318" max="2318" width="18.42578125" style="2" customWidth="1"/>
    <col min="2319" max="2560" width="9.140625" style="2"/>
    <col min="2561" max="2561" width="18.7109375" style="2" customWidth="1"/>
    <col min="2562" max="2573" width="9.140625" style="2"/>
    <col min="2574" max="2574" width="18.42578125" style="2" customWidth="1"/>
    <col min="2575" max="2816" width="9.140625" style="2"/>
    <col min="2817" max="2817" width="18.7109375" style="2" customWidth="1"/>
    <col min="2818" max="2829" width="9.140625" style="2"/>
    <col min="2830" max="2830" width="18.42578125" style="2" customWidth="1"/>
    <col min="2831" max="3072" width="9.140625" style="2"/>
    <col min="3073" max="3073" width="18.7109375" style="2" customWidth="1"/>
    <col min="3074" max="3085" width="9.140625" style="2"/>
    <col min="3086" max="3086" width="18.42578125" style="2" customWidth="1"/>
    <col min="3087" max="3328" width="9.140625" style="2"/>
    <col min="3329" max="3329" width="18.7109375" style="2" customWidth="1"/>
    <col min="3330" max="3341" width="9.140625" style="2"/>
    <col min="3342" max="3342" width="18.42578125" style="2" customWidth="1"/>
    <col min="3343" max="3584" width="9.140625" style="2"/>
    <col min="3585" max="3585" width="18.7109375" style="2" customWidth="1"/>
    <col min="3586" max="3597" width="9.140625" style="2"/>
    <col min="3598" max="3598" width="18.42578125" style="2" customWidth="1"/>
    <col min="3599" max="3840" width="9.140625" style="2"/>
    <col min="3841" max="3841" width="18.7109375" style="2" customWidth="1"/>
    <col min="3842" max="3853" width="9.140625" style="2"/>
    <col min="3854" max="3854" width="18.42578125" style="2" customWidth="1"/>
    <col min="3855" max="4096" width="9.140625" style="2"/>
    <col min="4097" max="4097" width="18.7109375" style="2" customWidth="1"/>
    <col min="4098" max="4109" width="9.140625" style="2"/>
    <col min="4110" max="4110" width="18.42578125" style="2" customWidth="1"/>
    <col min="4111" max="4352" width="9.140625" style="2"/>
    <col min="4353" max="4353" width="18.7109375" style="2" customWidth="1"/>
    <col min="4354" max="4365" width="9.140625" style="2"/>
    <col min="4366" max="4366" width="18.42578125" style="2" customWidth="1"/>
    <col min="4367" max="4608" width="9.140625" style="2"/>
    <col min="4609" max="4609" width="18.7109375" style="2" customWidth="1"/>
    <col min="4610" max="4621" width="9.140625" style="2"/>
    <col min="4622" max="4622" width="18.42578125" style="2" customWidth="1"/>
    <col min="4623" max="4864" width="9.140625" style="2"/>
    <col min="4865" max="4865" width="18.7109375" style="2" customWidth="1"/>
    <col min="4866" max="4877" width="9.140625" style="2"/>
    <col min="4878" max="4878" width="18.42578125" style="2" customWidth="1"/>
    <col min="4879" max="5120" width="9.140625" style="2"/>
    <col min="5121" max="5121" width="18.7109375" style="2" customWidth="1"/>
    <col min="5122" max="5133" width="9.140625" style="2"/>
    <col min="5134" max="5134" width="18.42578125" style="2" customWidth="1"/>
    <col min="5135" max="5376" width="9.140625" style="2"/>
    <col min="5377" max="5377" width="18.7109375" style="2" customWidth="1"/>
    <col min="5378" max="5389" width="9.140625" style="2"/>
    <col min="5390" max="5390" width="18.42578125" style="2" customWidth="1"/>
    <col min="5391" max="5632" width="9.140625" style="2"/>
    <col min="5633" max="5633" width="18.7109375" style="2" customWidth="1"/>
    <col min="5634" max="5645" width="9.140625" style="2"/>
    <col min="5646" max="5646" width="18.42578125" style="2" customWidth="1"/>
    <col min="5647" max="5888" width="9.140625" style="2"/>
    <col min="5889" max="5889" width="18.7109375" style="2" customWidth="1"/>
    <col min="5890" max="5901" width="9.140625" style="2"/>
    <col min="5902" max="5902" width="18.42578125" style="2" customWidth="1"/>
    <col min="5903" max="6144" width="9.140625" style="2"/>
    <col min="6145" max="6145" width="18.7109375" style="2" customWidth="1"/>
    <col min="6146" max="6157" width="9.140625" style="2"/>
    <col min="6158" max="6158" width="18.42578125" style="2" customWidth="1"/>
    <col min="6159" max="6400" width="9.140625" style="2"/>
    <col min="6401" max="6401" width="18.7109375" style="2" customWidth="1"/>
    <col min="6402" max="6413" width="9.140625" style="2"/>
    <col min="6414" max="6414" width="18.42578125" style="2" customWidth="1"/>
    <col min="6415" max="6656" width="9.140625" style="2"/>
    <col min="6657" max="6657" width="18.7109375" style="2" customWidth="1"/>
    <col min="6658" max="6669" width="9.140625" style="2"/>
    <col min="6670" max="6670" width="18.42578125" style="2" customWidth="1"/>
    <col min="6671" max="6912" width="9.140625" style="2"/>
    <col min="6913" max="6913" width="18.7109375" style="2" customWidth="1"/>
    <col min="6914" max="6925" width="9.140625" style="2"/>
    <col min="6926" max="6926" width="18.42578125" style="2" customWidth="1"/>
    <col min="6927" max="7168" width="9.140625" style="2"/>
    <col min="7169" max="7169" width="18.7109375" style="2" customWidth="1"/>
    <col min="7170" max="7181" width="9.140625" style="2"/>
    <col min="7182" max="7182" width="18.42578125" style="2" customWidth="1"/>
    <col min="7183" max="7424" width="9.140625" style="2"/>
    <col min="7425" max="7425" width="18.7109375" style="2" customWidth="1"/>
    <col min="7426" max="7437" width="9.140625" style="2"/>
    <col min="7438" max="7438" width="18.42578125" style="2" customWidth="1"/>
    <col min="7439" max="7680" width="9.140625" style="2"/>
    <col min="7681" max="7681" width="18.7109375" style="2" customWidth="1"/>
    <col min="7682" max="7693" width="9.140625" style="2"/>
    <col min="7694" max="7694" width="18.42578125" style="2" customWidth="1"/>
    <col min="7695" max="7936" width="9.140625" style="2"/>
    <col min="7937" max="7937" width="18.7109375" style="2" customWidth="1"/>
    <col min="7938" max="7949" width="9.140625" style="2"/>
    <col min="7950" max="7950" width="18.42578125" style="2" customWidth="1"/>
    <col min="7951" max="8192" width="9.140625" style="2"/>
    <col min="8193" max="8193" width="18.7109375" style="2" customWidth="1"/>
    <col min="8194" max="8205" width="9.140625" style="2"/>
    <col min="8206" max="8206" width="18.42578125" style="2" customWidth="1"/>
    <col min="8207" max="8448" width="9.140625" style="2"/>
    <col min="8449" max="8449" width="18.7109375" style="2" customWidth="1"/>
    <col min="8450" max="8461" width="9.140625" style="2"/>
    <col min="8462" max="8462" width="18.42578125" style="2" customWidth="1"/>
    <col min="8463" max="8704" width="9.140625" style="2"/>
    <col min="8705" max="8705" width="18.7109375" style="2" customWidth="1"/>
    <col min="8706" max="8717" width="9.140625" style="2"/>
    <col min="8718" max="8718" width="18.42578125" style="2" customWidth="1"/>
    <col min="8719" max="8960" width="9.140625" style="2"/>
    <col min="8961" max="8961" width="18.7109375" style="2" customWidth="1"/>
    <col min="8962" max="8973" width="9.140625" style="2"/>
    <col min="8974" max="8974" width="18.42578125" style="2" customWidth="1"/>
    <col min="8975" max="9216" width="9.140625" style="2"/>
    <col min="9217" max="9217" width="18.7109375" style="2" customWidth="1"/>
    <col min="9218" max="9229" width="9.140625" style="2"/>
    <col min="9230" max="9230" width="18.42578125" style="2" customWidth="1"/>
    <col min="9231" max="9472" width="9.140625" style="2"/>
    <col min="9473" max="9473" width="18.7109375" style="2" customWidth="1"/>
    <col min="9474" max="9485" width="9.140625" style="2"/>
    <col min="9486" max="9486" width="18.42578125" style="2" customWidth="1"/>
    <col min="9487" max="9728" width="9.140625" style="2"/>
    <col min="9729" max="9729" width="18.7109375" style="2" customWidth="1"/>
    <col min="9730" max="9741" width="9.140625" style="2"/>
    <col min="9742" max="9742" width="18.42578125" style="2" customWidth="1"/>
    <col min="9743" max="9984" width="9.140625" style="2"/>
    <col min="9985" max="9985" width="18.7109375" style="2" customWidth="1"/>
    <col min="9986" max="9997" width="9.140625" style="2"/>
    <col min="9998" max="9998" width="18.42578125" style="2" customWidth="1"/>
    <col min="9999" max="10240" width="9.140625" style="2"/>
    <col min="10241" max="10241" width="18.7109375" style="2" customWidth="1"/>
    <col min="10242" max="10253" width="9.140625" style="2"/>
    <col min="10254" max="10254" width="18.42578125" style="2" customWidth="1"/>
    <col min="10255" max="10496" width="9.140625" style="2"/>
    <col min="10497" max="10497" width="18.7109375" style="2" customWidth="1"/>
    <col min="10498" max="10509" width="9.140625" style="2"/>
    <col min="10510" max="10510" width="18.42578125" style="2" customWidth="1"/>
    <col min="10511" max="10752" width="9.140625" style="2"/>
    <col min="10753" max="10753" width="18.7109375" style="2" customWidth="1"/>
    <col min="10754" max="10765" width="9.140625" style="2"/>
    <col min="10766" max="10766" width="18.42578125" style="2" customWidth="1"/>
    <col min="10767" max="11008" width="9.140625" style="2"/>
    <col min="11009" max="11009" width="18.7109375" style="2" customWidth="1"/>
    <col min="11010" max="11021" width="9.140625" style="2"/>
    <col min="11022" max="11022" width="18.42578125" style="2" customWidth="1"/>
    <col min="11023" max="11264" width="9.140625" style="2"/>
    <col min="11265" max="11265" width="18.7109375" style="2" customWidth="1"/>
    <col min="11266" max="11277" width="9.140625" style="2"/>
    <col min="11278" max="11278" width="18.42578125" style="2" customWidth="1"/>
    <col min="11279" max="11520" width="9.140625" style="2"/>
    <col min="11521" max="11521" width="18.7109375" style="2" customWidth="1"/>
    <col min="11522" max="11533" width="9.140625" style="2"/>
    <col min="11534" max="11534" width="18.42578125" style="2" customWidth="1"/>
    <col min="11535" max="11776" width="9.140625" style="2"/>
    <col min="11777" max="11777" width="18.7109375" style="2" customWidth="1"/>
    <col min="11778" max="11789" width="9.140625" style="2"/>
    <col min="11790" max="11790" width="18.42578125" style="2" customWidth="1"/>
    <col min="11791" max="12032" width="9.140625" style="2"/>
    <col min="12033" max="12033" width="18.7109375" style="2" customWidth="1"/>
    <col min="12034" max="12045" width="9.140625" style="2"/>
    <col min="12046" max="12046" width="18.42578125" style="2" customWidth="1"/>
    <col min="12047" max="12288" width="9.140625" style="2"/>
    <col min="12289" max="12289" width="18.7109375" style="2" customWidth="1"/>
    <col min="12290" max="12301" width="9.140625" style="2"/>
    <col min="12302" max="12302" width="18.42578125" style="2" customWidth="1"/>
    <col min="12303" max="12544" width="9.140625" style="2"/>
    <col min="12545" max="12545" width="18.7109375" style="2" customWidth="1"/>
    <col min="12546" max="12557" width="9.140625" style="2"/>
    <col min="12558" max="12558" width="18.42578125" style="2" customWidth="1"/>
    <col min="12559" max="12800" width="9.140625" style="2"/>
    <col min="12801" max="12801" width="18.7109375" style="2" customWidth="1"/>
    <col min="12802" max="12813" width="9.140625" style="2"/>
    <col min="12814" max="12814" width="18.42578125" style="2" customWidth="1"/>
    <col min="12815" max="13056" width="9.140625" style="2"/>
    <col min="13057" max="13057" width="18.7109375" style="2" customWidth="1"/>
    <col min="13058" max="13069" width="9.140625" style="2"/>
    <col min="13070" max="13070" width="18.42578125" style="2" customWidth="1"/>
    <col min="13071" max="13312" width="9.140625" style="2"/>
    <col min="13313" max="13313" width="18.7109375" style="2" customWidth="1"/>
    <col min="13314" max="13325" width="9.140625" style="2"/>
    <col min="13326" max="13326" width="18.42578125" style="2" customWidth="1"/>
    <col min="13327" max="13568" width="9.140625" style="2"/>
    <col min="13569" max="13569" width="18.7109375" style="2" customWidth="1"/>
    <col min="13570" max="13581" width="9.140625" style="2"/>
    <col min="13582" max="13582" width="18.42578125" style="2" customWidth="1"/>
    <col min="13583" max="13824" width="9.140625" style="2"/>
    <col min="13825" max="13825" width="18.7109375" style="2" customWidth="1"/>
    <col min="13826" max="13837" width="9.140625" style="2"/>
    <col min="13838" max="13838" width="18.42578125" style="2" customWidth="1"/>
    <col min="13839" max="14080" width="9.140625" style="2"/>
    <col min="14081" max="14081" width="18.7109375" style="2" customWidth="1"/>
    <col min="14082" max="14093" width="9.140625" style="2"/>
    <col min="14094" max="14094" width="18.42578125" style="2" customWidth="1"/>
    <col min="14095" max="14336" width="9.140625" style="2"/>
    <col min="14337" max="14337" width="18.7109375" style="2" customWidth="1"/>
    <col min="14338" max="14349" width="9.140625" style="2"/>
    <col min="14350" max="14350" width="18.42578125" style="2" customWidth="1"/>
    <col min="14351" max="14592" width="9.140625" style="2"/>
    <col min="14593" max="14593" width="18.7109375" style="2" customWidth="1"/>
    <col min="14594" max="14605" width="9.140625" style="2"/>
    <col min="14606" max="14606" width="18.42578125" style="2" customWidth="1"/>
    <col min="14607" max="14848" width="9.140625" style="2"/>
    <col min="14849" max="14849" width="18.7109375" style="2" customWidth="1"/>
    <col min="14850" max="14861" width="9.140625" style="2"/>
    <col min="14862" max="14862" width="18.42578125" style="2" customWidth="1"/>
    <col min="14863" max="15104" width="9.140625" style="2"/>
    <col min="15105" max="15105" width="18.7109375" style="2" customWidth="1"/>
    <col min="15106" max="15117" width="9.140625" style="2"/>
    <col min="15118" max="15118" width="18.42578125" style="2" customWidth="1"/>
    <col min="15119" max="15360" width="9.140625" style="2"/>
    <col min="15361" max="15361" width="18.7109375" style="2" customWidth="1"/>
    <col min="15362" max="15373" width="9.140625" style="2"/>
    <col min="15374" max="15374" width="18.42578125" style="2" customWidth="1"/>
    <col min="15375" max="15616" width="9.140625" style="2"/>
    <col min="15617" max="15617" width="18.7109375" style="2" customWidth="1"/>
    <col min="15618" max="15629" width="9.140625" style="2"/>
    <col min="15630" max="15630" width="18.42578125" style="2" customWidth="1"/>
    <col min="15631" max="15872" width="9.140625" style="2"/>
    <col min="15873" max="15873" width="18.7109375" style="2" customWidth="1"/>
    <col min="15874" max="15885" width="9.140625" style="2"/>
    <col min="15886" max="15886" width="18.42578125" style="2" customWidth="1"/>
    <col min="15887" max="16128" width="9.140625" style="2"/>
    <col min="16129" max="16129" width="18.7109375" style="2" customWidth="1"/>
    <col min="16130" max="16141" width="9.140625" style="2"/>
    <col min="16142" max="16142" width="18.42578125" style="2" customWidth="1"/>
    <col min="16143" max="16384" width="9.140625" style="2"/>
  </cols>
  <sheetData>
    <row r="1" spans="1:14" ht="15.75" thickBot="1" x14ac:dyDescent="0.3">
      <c r="A1" s="1"/>
      <c r="F1" s="3"/>
      <c r="G1" s="3"/>
      <c r="H1" s="3"/>
      <c r="I1" s="3"/>
      <c r="J1" s="3"/>
      <c r="K1" s="3"/>
      <c r="L1" s="3"/>
      <c r="M1" s="3"/>
      <c r="N1" s="3" t="s">
        <v>0</v>
      </c>
    </row>
    <row r="2" spans="1:14" ht="15.75" thickBot="1" x14ac:dyDescent="0.3">
      <c r="A2" s="139" t="s">
        <v>1</v>
      </c>
      <c r="B2" s="140"/>
      <c r="C2" s="140"/>
      <c r="D2" s="140"/>
      <c r="E2" s="140"/>
      <c r="F2" s="140"/>
      <c r="G2" s="140"/>
      <c r="H2" s="140"/>
      <c r="I2" s="140"/>
      <c r="J2" s="140"/>
      <c r="K2" s="140"/>
      <c r="L2" s="140"/>
      <c r="M2" s="140"/>
      <c r="N2" s="141"/>
    </row>
    <row r="3" spans="1:14" ht="15.75" thickBot="1" x14ac:dyDescent="0.3">
      <c r="A3" s="124" t="s">
        <v>2</v>
      </c>
      <c r="B3" s="125"/>
      <c r="C3" s="125"/>
      <c r="D3" s="125"/>
      <c r="E3" s="125"/>
      <c r="F3" s="125"/>
      <c r="G3" s="125"/>
      <c r="H3" s="125"/>
      <c r="I3" s="125"/>
      <c r="J3" s="125"/>
      <c r="K3" s="125"/>
      <c r="L3" s="125"/>
      <c r="M3" s="125"/>
      <c r="N3" s="126"/>
    </row>
    <row r="4" spans="1:14" ht="46.5" customHeight="1" x14ac:dyDescent="0.25">
      <c r="A4" s="4" t="s">
        <v>3</v>
      </c>
      <c r="B4" s="142" t="s">
        <v>30</v>
      </c>
      <c r="C4" s="142"/>
      <c r="D4" s="142"/>
      <c r="E4" s="142"/>
      <c r="F4" s="142"/>
      <c r="G4" s="142"/>
      <c r="H4" s="142"/>
      <c r="I4" s="142"/>
      <c r="J4" s="142"/>
      <c r="K4" s="142"/>
      <c r="L4" s="142"/>
      <c r="M4" s="142"/>
      <c r="N4" s="143"/>
    </row>
    <row r="5" spans="1:14" ht="45.75" customHeight="1" x14ac:dyDescent="0.25">
      <c r="A5" s="127" t="s">
        <v>29</v>
      </c>
      <c r="B5" s="128"/>
      <c r="C5" s="128"/>
      <c r="D5" s="128"/>
      <c r="E5" s="128"/>
      <c r="F5" s="128"/>
      <c r="G5" s="128"/>
      <c r="H5" s="128"/>
      <c r="I5" s="128"/>
      <c r="J5" s="128"/>
      <c r="K5" s="128"/>
      <c r="L5" s="128"/>
      <c r="M5" s="128"/>
      <c r="N5" s="129"/>
    </row>
    <row r="6" spans="1:14" ht="29.25" customHeight="1" x14ac:dyDescent="0.25">
      <c r="A6" s="127" t="s">
        <v>31</v>
      </c>
      <c r="B6" s="128"/>
      <c r="C6" s="128"/>
      <c r="D6" s="128"/>
      <c r="E6" s="128"/>
      <c r="F6" s="128"/>
      <c r="G6" s="128"/>
      <c r="H6" s="128"/>
      <c r="I6" s="128"/>
      <c r="J6" s="128"/>
      <c r="K6" s="128"/>
      <c r="L6" s="128"/>
      <c r="M6" s="128"/>
      <c r="N6" s="129"/>
    </row>
    <row r="7" spans="1:14" ht="17.25" customHeight="1" x14ac:dyDescent="0.25">
      <c r="A7" s="5" t="s">
        <v>4</v>
      </c>
      <c r="B7" s="6"/>
      <c r="C7" s="6"/>
      <c r="D7" s="6"/>
      <c r="E7" s="6"/>
      <c r="F7" s="6"/>
      <c r="G7" s="6"/>
      <c r="H7" s="6"/>
      <c r="I7" s="6"/>
      <c r="J7" s="6"/>
      <c r="K7" s="6"/>
      <c r="L7" s="6"/>
      <c r="M7" s="6"/>
      <c r="N7" s="7"/>
    </row>
    <row r="8" spans="1:14" ht="51" customHeight="1" x14ac:dyDescent="0.25">
      <c r="A8" s="127" t="s">
        <v>5</v>
      </c>
      <c r="B8" s="128"/>
      <c r="C8" s="128"/>
      <c r="D8" s="128"/>
      <c r="E8" s="128"/>
      <c r="F8" s="128"/>
      <c r="G8" s="128"/>
      <c r="H8" s="128"/>
      <c r="I8" s="128"/>
      <c r="J8" s="128"/>
      <c r="K8" s="128"/>
      <c r="L8" s="128"/>
      <c r="M8" s="128"/>
      <c r="N8" s="129"/>
    </row>
    <row r="9" spans="1:14" ht="36" customHeight="1" x14ac:dyDescent="0.25">
      <c r="A9" s="127" t="s">
        <v>6</v>
      </c>
      <c r="B9" s="128"/>
      <c r="C9" s="128"/>
      <c r="D9" s="128"/>
      <c r="E9" s="128"/>
      <c r="F9" s="128"/>
      <c r="G9" s="128"/>
      <c r="H9" s="128"/>
      <c r="I9" s="128"/>
      <c r="J9" s="128"/>
      <c r="K9" s="128"/>
      <c r="L9" s="128"/>
      <c r="M9" s="128"/>
      <c r="N9" s="129"/>
    </row>
    <row r="10" spans="1:14" ht="30" customHeight="1" x14ac:dyDescent="0.25">
      <c r="A10" s="127" t="s">
        <v>7</v>
      </c>
      <c r="B10" s="128"/>
      <c r="C10" s="128"/>
      <c r="D10" s="128"/>
      <c r="E10" s="128"/>
      <c r="F10" s="128"/>
      <c r="G10" s="128"/>
      <c r="H10" s="128"/>
      <c r="I10" s="128"/>
      <c r="J10" s="128"/>
      <c r="K10" s="128"/>
      <c r="L10" s="128"/>
      <c r="M10" s="128"/>
      <c r="N10" s="129"/>
    </row>
    <row r="11" spans="1:14" ht="18.75" customHeight="1" thickBot="1" x14ac:dyDescent="0.3">
      <c r="A11" s="127" t="s">
        <v>8</v>
      </c>
      <c r="B11" s="128"/>
      <c r="C11" s="128"/>
      <c r="D11" s="128"/>
      <c r="E11" s="128"/>
      <c r="F11" s="128"/>
      <c r="G11" s="128"/>
      <c r="H11" s="128"/>
      <c r="I11" s="128"/>
      <c r="J11" s="128"/>
      <c r="K11" s="128"/>
      <c r="L11" s="128"/>
      <c r="M11" s="128"/>
      <c r="N11" s="129"/>
    </row>
    <row r="12" spans="1:14" ht="15.75" thickBot="1" x14ac:dyDescent="0.3">
      <c r="A12" s="124" t="s">
        <v>9</v>
      </c>
      <c r="B12" s="125"/>
      <c r="C12" s="125"/>
      <c r="D12" s="125"/>
      <c r="E12" s="125"/>
      <c r="F12" s="125"/>
      <c r="G12" s="125"/>
      <c r="H12" s="125"/>
      <c r="I12" s="125"/>
      <c r="J12" s="125"/>
      <c r="K12" s="125"/>
      <c r="L12" s="125"/>
      <c r="M12" s="125"/>
      <c r="N12" s="126"/>
    </row>
    <row r="13" spans="1:14" x14ac:dyDescent="0.25">
      <c r="A13" s="8" t="s">
        <v>10</v>
      </c>
      <c r="N13" s="9"/>
    </row>
    <row r="14" spans="1:14" ht="117" customHeight="1" x14ac:dyDescent="0.25">
      <c r="A14" s="130" t="s">
        <v>32</v>
      </c>
      <c r="B14" s="131"/>
      <c r="C14" s="131"/>
      <c r="D14" s="131"/>
      <c r="E14" s="131"/>
      <c r="F14" s="131"/>
      <c r="G14" s="131"/>
      <c r="H14" s="131"/>
      <c r="I14" s="131"/>
      <c r="J14" s="131"/>
      <c r="K14" s="131"/>
      <c r="L14" s="131"/>
      <c r="M14" s="131"/>
      <c r="N14" s="132"/>
    </row>
    <row r="15" spans="1:14" ht="28.5" customHeight="1" x14ac:dyDescent="0.25">
      <c r="A15" s="133" t="s">
        <v>11</v>
      </c>
      <c r="B15" s="134"/>
      <c r="C15" s="134"/>
      <c r="D15" s="134"/>
      <c r="E15" s="134"/>
      <c r="F15" s="134"/>
      <c r="G15" s="134"/>
      <c r="H15" s="134"/>
      <c r="I15" s="134"/>
      <c r="J15" s="134"/>
      <c r="K15" s="134"/>
      <c r="L15" s="134"/>
      <c r="M15" s="134"/>
      <c r="N15" s="135"/>
    </row>
    <row r="16" spans="1:14" ht="120" customHeight="1" x14ac:dyDescent="0.25">
      <c r="A16" s="136" t="s">
        <v>12</v>
      </c>
      <c r="B16" s="137"/>
      <c r="C16" s="137"/>
      <c r="D16" s="137"/>
      <c r="E16" s="137"/>
      <c r="F16" s="137"/>
      <c r="G16" s="137"/>
      <c r="H16" s="137"/>
      <c r="I16" s="137"/>
      <c r="J16" s="137"/>
      <c r="K16" s="137"/>
      <c r="L16" s="137"/>
      <c r="M16" s="137"/>
      <c r="N16" s="138"/>
    </row>
    <row r="17" spans="1:14" ht="13.5" customHeight="1" x14ac:dyDescent="0.25">
      <c r="A17" s="127" t="s">
        <v>13</v>
      </c>
      <c r="B17" s="128"/>
      <c r="C17" s="128"/>
      <c r="D17" s="128"/>
      <c r="E17" s="128"/>
      <c r="F17" s="128"/>
      <c r="G17" s="128"/>
      <c r="H17" s="128"/>
      <c r="I17" s="128"/>
      <c r="J17" s="128"/>
      <c r="K17" s="128"/>
      <c r="L17" s="128"/>
      <c r="M17" s="128"/>
      <c r="N17" s="129"/>
    </row>
    <row r="18" spans="1:14" ht="15" customHeight="1" x14ac:dyDescent="0.25">
      <c r="A18" s="127" t="s">
        <v>14</v>
      </c>
      <c r="B18" s="128"/>
      <c r="C18" s="128"/>
      <c r="D18" s="128"/>
      <c r="E18" s="128"/>
      <c r="F18" s="128"/>
      <c r="G18" s="128"/>
      <c r="H18" s="128"/>
      <c r="I18" s="128"/>
      <c r="J18" s="128"/>
      <c r="K18" s="128"/>
      <c r="L18" s="128"/>
      <c r="M18" s="128"/>
      <c r="N18" s="129"/>
    </row>
    <row r="19" spans="1:14" ht="49.5" customHeight="1" thickBot="1" x14ac:dyDescent="0.3">
      <c r="A19" s="127" t="s">
        <v>33</v>
      </c>
      <c r="B19" s="128"/>
      <c r="C19" s="128"/>
      <c r="D19" s="128"/>
      <c r="E19" s="128"/>
      <c r="F19" s="128"/>
      <c r="G19" s="128"/>
      <c r="H19" s="128"/>
      <c r="I19" s="128"/>
      <c r="J19" s="128"/>
      <c r="K19" s="128"/>
      <c r="L19" s="128"/>
      <c r="M19" s="128"/>
      <c r="N19" s="129"/>
    </row>
    <row r="20" spans="1:14" ht="15.75" thickBot="1" x14ac:dyDescent="0.3">
      <c r="A20" s="124" t="s">
        <v>15</v>
      </c>
      <c r="B20" s="125"/>
      <c r="C20" s="125"/>
      <c r="D20" s="125"/>
      <c r="E20" s="125"/>
      <c r="F20" s="125"/>
      <c r="G20" s="125"/>
      <c r="H20" s="125"/>
      <c r="I20" s="125"/>
      <c r="J20" s="125"/>
      <c r="K20" s="125"/>
      <c r="L20" s="125"/>
      <c r="M20" s="125"/>
      <c r="N20" s="126"/>
    </row>
    <row r="21" spans="1:14" ht="77.25" customHeight="1" thickBot="1" x14ac:dyDescent="0.3">
      <c r="A21" s="121" t="s">
        <v>16</v>
      </c>
      <c r="B21" s="122"/>
      <c r="C21" s="122"/>
      <c r="D21" s="122"/>
      <c r="E21" s="122"/>
      <c r="F21" s="122"/>
      <c r="G21" s="122"/>
      <c r="H21" s="122"/>
      <c r="I21" s="122"/>
      <c r="J21" s="122"/>
      <c r="K21" s="122"/>
      <c r="L21" s="122"/>
      <c r="M21" s="122"/>
      <c r="N21" s="123"/>
    </row>
    <row r="22" spans="1:14" ht="15.75" thickBot="1" x14ac:dyDescent="0.3">
      <c r="A22" s="124" t="s">
        <v>17</v>
      </c>
      <c r="B22" s="125"/>
      <c r="C22" s="125"/>
      <c r="D22" s="125"/>
      <c r="E22" s="125"/>
      <c r="F22" s="125"/>
      <c r="G22" s="125"/>
      <c r="H22" s="125"/>
      <c r="I22" s="125"/>
      <c r="J22" s="125"/>
      <c r="K22" s="125"/>
      <c r="L22" s="125"/>
      <c r="M22" s="125"/>
      <c r="N22" s="126"/>
    </row>
    <row r="23" spans="1:14" ht="51.75" customHeight="1" thickBot="1" x14ac:dyDescent="0.3">
      <c r="A23" s="121" t="s">
        <v>18</v>
      </c>
      <c r="B23" s="122"/>
      <c r="C23" s="122"/>
      <c r="D23" s="122"/>
      <c r="E23" s="122"/>
      <c r="F23" s="122"/>
      <c r="G23" s="122"/>
      <c r="H23" s="122"/>
      <c r="I23" s="122"/>
      <c r="J23" s="122"/>
      <c r="K23" s="122"/>
      <c r="L23" s="122"/>
      <c r="M23" s="122"/>
      <c r="N23" s="123"/>
    </row>
    <row r="24" spans="1:14" ht="15.75" thickBot="1" x14ac:dyDescent="0.3">
      <c r="A24" s="124" t="s">
        <v>19</v>
      </c>
      <c r="B24" s="125"/>
      <c r="C24" s="125"/>
      <c r="D24" s="125"/>
      <c r="E24" s="125"/>
      <c r="F24" s="125"/>
      <c r="G24" s="125"/>
      <c r="H24" s="125"/>
      <c r="I24" s="125"/>
      <c r="J24" s="125"/>
      <c r="K24" s="125"/>
      <c r="L24" s="125"/>
      <c r="M24" s="125"/>
      <c r="N24" s="126"/>
    </row>
    <row r="25" spans="1:14" ht="14.25" customHeight="1" thickBot="1" x14ac:dyDescent="0.3">
      <c r="A25" s="121" t="s">
        <v>20</v>
      </c>
      <c r="B25" s="122"/>
      <c r="C25" s="122"/>
      <c r="D25" s="122"/>
      <c r="E25" s="122"/>
      <c r="F25" s="122"/>
      <c r="G25" s="122"/>
      <c r="H25" s="122"/>
      <c r="I25" s="122"/>
      <c r="J25" s="122"/>
      <c r="K25" s="122"/>
      <c r="L25" s="122"/>
      <c r="M25" s="122"/>
      <c r="N25" s="123"/>
    </row>
    <row r="26" spans="1:14" ht="15.75" thickBot="1" x14ac:dyDescent="0.3">
      <c r="A26" s="124" t="s">
        <v>21</v>
      </c>
      <c r="B26" s="125"/>
      <c r="C26" s="125"/>
      <c r="D26" s="125"/>
      <c r="E26" s="125"/>
      <c r="F26" s="125"/>
      <c r="G26" s="125"/>
      <c r="H26" s="125"/>
      <c r="I26" s="125"/>
      <c r="J26" s="125"/>
      <c r="K26" s="125"/>
      <c r="L26" s="125"/>
      <c r="M26" s="125"/>
      <c r="N26" s="126"/>
    </row>
    <row r="27" spans="1:14" ht="63" customHeight="1" thickBot="1" x14ac:dyDescent="0.3">
      <c r="A27" s="121" t="s">
        <v>22</v>
      </c>
      <c r="B27" s="122"/>
      <c r="C27" s="122"/>
      <c r="D27" s="122"/>
      <c r="E27" s="122"/>
      <c r="F27" s="122"/>
      <c r="G27" s="122"/>
      <c r="H27" s="122"/>
      <c r="I27" s="122"/>
      <c r="J27" s="122"/>
      <c r="K27" s="122"/>
      <c r="L27" s="122"/>
      <c r="M27" s="122"/>
      <c r="N27" s="123"/>
    </row>
    <row r="28" spans="1:14" ht="15.75" thickBot="1" x14ac:dyDescent="0.3">
      <c r="A28" s="124" t="s">
        <v>23</v>
      </c>
      <c r="B28" s="125"/>
      <c r="C28" s="125"/>
      <c r="D28" s="125"/>
      <c r="E28" s="125"/>
      <c r="F28" s="125"/>
      <c r="G28" s="125"/>
      <c r="H28" s="125"/>
      <c r="I28" s="125"/>
      <c r="J28" s="125"/>
      <c r="K28" s="125"/>
      <c r="L28" s="125"/>
      <c r="M28" s="125"/>
      <c r="N28" s="126"/>
    </row>
    <row r="29" spans="1:14" ht="17.25" customHeight="1" x14ac:dyDescent="0.25">
      <c r="A29" s="121" t="s">
        <v>24</v>
      </c>
      <c r="B29" s="122"/>
      <c r="C29" s="122"/>
      <c r="D29" s="122"/>
      <c r="E29" s="122"/>
      <c r="F29" s="122"/>
      <c r="G29" s="122"/>
      <c r="H29" s="122"/>
      <c r="I29" s="122"/>
      <c r="J29" s="122"/>
      <c r="K29" s="122"/>
      <c r="L29" s="122"/>
      <c r="M29" s="122"/>
      <c r="N29" s="123"/>
    </row>
    <row r="30" spans="1:14" ht="36" customHeight="1" thickBot="1" x14ac:dyDescent="0.3">
      <c r="A30" s="121" t="s">
        <v>25</v>
      </c>
      <c r="B30" s="122"/>
      <c r="C30" s="122"/>
      <c r="D30" s="122"/>
      <c r="E30" s="122"/>
      <c r="F30" s="122"/>
      <c r="G30" s="122"/>
      <c r="H30" s="122"/>
      <c r="I30" s="122"/>
      <c r="J30" s="122"/>
      <c r="K30" s="122"/>
      <c r="L30" s="122"/>
      <c r="M30" s="122"/>
      <c r="N30" s="123"/>
    </row>
    <row r="31" spans="1:14" ht="15.75" thickBot="1" x14ac:dyDescent="0.3">
      <c r="A31" s="124" t="s">
        <v>26</v>
      </c>
      <c r="B31" s="125"/>
      <c r="C31" s="125"/>
      <c r="D31" s="125"/>
      <c r="E31" s="125"/>
      <c r="F31" s="125"/>
      <c r="G31" s="125"/>
      <c r="H31" s="125"/>
      <c r="I31" s="125"/>
      <c r="J31" s="125"/>
      <c r="K31" s="125"/>
      <c r="L31" s="125"/>
      <c r="M31" s="125"/>
      <c r="N31" s="126"/>
    </row>
    <row r="32" spans="1:14" ht="15.75" thickBot="1" x14ac:dyDescent="0.3">
      <c r="A32" s="124" t="s">
        <v>27</v>
      </c>
      <c r="B32" s="125"/>
      <c r="C32" s="125"/>
      <c r="D32" s="125"/>
      <c r="E32" s="125"/>
      <c r="F32" s="125"/>
      <c r="G32" s="125"/>
      <c r="H32" s="125"/>
      <c r="I32" s="125"/>
      <c r="J32" s="125"/>
      <c r="K32" s="125"/>
      <c r="L32" s="125"/>
      <c r="M32" s="125"/>
      <c r="N32" s="126"/>
    </row>
    <row r="33" spans="1:14" ht="34.5" customHeight="1" x14ac:dyDescent="0.25">
      <c r="A33" s="121" t="s">
        <v>28</v>
      </c>
      <c r="B33" s="122"/>
      <c r="C33" s="122"/>
      <c r="D33" s="122"/>
      <c r="E33" s="122"/>
      <c r="F33" s="122"/>
      <c r="G33" s="122"/>
      <c r="H33" s="122"/>
      <c r="I33" s="122"/>
      <c r="J33" s="122"/>
      <c r="K33" s="122"/>
      <c r="L33" s="122"/>
      <c r="M33" s="122"/>
      <c r="N33" s="123"/>
    </row>
  </sheetData>
  <mergeCells count="30">
    <mergeCell ref="A8:N8"/>
    <mergeCell ref="A2:N2"/>
    <mergeCell ref="A3:N3"/>
    <mergeCell ref="B4:N4"/>
    <mergeCell ref="A5:N5"/>
    <mergeCell ref="A6:N6"/>
    <mergeCell ref="A21:N21"/>
    <mergeCell ref="A9:N9"/>
    <mergeCell ref="A10:N10"/>
    <mergeCell ref="A11:N11"/>
    <mergeCell ref="A12:N12"/>
    <mergeCell ref="A14:N14"/>
    <mergeCell ref="A15:N15"/>
    <mergeCell ref="A16:N16"/>
    <mergeCell ref="A17:N17"/>
    <mergeCell ref="A18:N18"/>
    <mergeCell ref="A19:N19"/>
    <mergeCell ref="A20:N20"/>
    <mergeCell ref="A33:N33"/>
    <mergeCell ref="A22:N22"/>
    <mergeCell ref="A23:N23"/>
    <mergeCell ref="A24:N24"/>
    <mergeCell ref="A25:N25"/>
    <mergeCell ref="A26:N26"/>
    <mergeCell ref="A27:N27"/>
    <mergeCell ref="A28:N28"/>
    <mergeCell ref="A29:N29"/>
    <mergeCell ref="A30:N30"/>
    <mergeCell ref="A31:N31"/>
    <mergeCell ref="A32:N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606"/>
  <sheetViews>
    <sheetView tabSelected="1" zoomScale="85" zoomScaleNormal="85" workbookViewId="0">
      <selection activeCell="C8" sqref="C8"/>
    </sheetView>
  </sheetViews>
  <sheetFormatPr defaultRowHeight="12.75" x14ac:dyDescent="0.2"/>
  <cols>
    <col min="1" max="1" width="4.140625" style="25" customWidth="1"/>
    <col min="2" max="2" width="42.140625" style="25" customWidth="1"/>
    <col min="3" max="3" width="8.28515625" style="25" customWidth="1"/>
    <col min="4" max="4" width="5.85546875" style="29" customWidth="1"/>
    <col min="5" max="5" width="10.42578125" style="25" customWidth="1"/>
    <col min="6" max="6" width="13" style="25" customWidth="1"/>
    <col min="7" max="7" width="38.85546875" style="42" customWidth="1"/>
    <col min="8" max="8" width="7" style="25" customWidth="1" collapsed="1"/>
    <col min="9" max="9" width="7.85546875" style="25" customWidth="1" collapsed="1"/>
    <col min="10" max="10" width="9.140625" style="25"/>
    <col min="11" max="11" width="11.28515625" style="25" customWidth="1"/>
    <col min="12" max="12" width="15.42578125" style="25" customWidth="1"/>
    <col min="13" max="13" width="14.140625" style="25" customWidth="1"/>
    <col min="14" max="14" width="9.140625" style="26"/>
    <col min="15" max="16" width="9.140625" style="26" collapsed="1"/>
    <col min="17" max="17" width="9.140625" style="26"/>
    <col min="18" max="21" width="9.140625" style="26" collapsed="1"/>
    <col min="22" max="23" width="9.140625" style="26"/>
    <col min="24" max="25" width="9.140625" style="25" collapsed="1"/>
    <col min="26" max="27" width="9.140625" style="25"/>
    <col min="28" max="31" width="9.140625" style="25" collapsed="1"/>
    <col min="32" max="251" width="9.140625" style="25"/>
    <col min="252" max="252" width="4.140625" style="25" customWidth="1"/>
    <col min="253" max="253" width="33.5703125" style="25" customWidth="1"/>
    <col min="254" max="254" width="8.28515625" style="25" customWidth="1"/>
    <col min="255" max="255" width="5.85546875" style="25" customWidth="1"/>
    <col min="256" max="256" width="10.42578125" style="25" customWidth="1"/>
    <col min="257" max="257" width="13" style="25" customWidth="1"/>
    <col min="258" max="258" width="15.140625" style="25" customWidth="1"/>
    <col min="259" max="259" width="7" style="25" customWidth="1"/>
    <col min="260" max="260" width="7.85546875" style="25" customWidth="1"/>
    <col min="261" max="261" width="9.140625" style="25"/>
    <col min="262" max="262" width="11.28515625" style="25" customWidth="1"/>
    <col min="263" max="263" width="15.42578125" style="25" customWidth="1"/>
    <col min="264" max="264" width="12.5703125" style="25" customWidth="1"/>
    <col min="265" max="265" width="14.42578125" style="25" customWidth="1"/>
    <col min="266" max="266" width="10.5703125" style="25" customWidth="1"/>
    <col min="267" max="507" width="9.140625" style="25"/>
    <col min="508" max="508" width="4.140625" style="25" customWidth="1"/>
    <col min="509" max="509" width="33.5703125" style="25" customWidth="1"/>
    <col min="510" max="510" width="8.28515625" style="25" customWidth="1"/>
    <col min="511" max="511" width="5.85546875" style="25" customWidth="1"/>
    <col min="512" max="512" width="10.42578125" style="25" customWidth="1"/>
    <col min="513" max="513" width="13" style="25" customWidth="1"/>
    <col min="514" max="514" width="15.140625" style="25" customWidth="1"/>
    <col min="515" max="515" width="7" style="25" customWidth="1"/>
    <col min="516" max="516" width="7.85546875" style="25" customWidth="1"/>
    <col min="517" max="517" width="9.140625" style="25"/>
    <col min="518" max="518" width="11.28515625" style="25" customWidth="1"/>
    <col min="519" max="519" width="15.42578125" style="25" customWidth="1"/>
    <col min="520" max="520" width="12.5703125" style="25" customWidth="1"/>
    <col min="521" max="521" width="14.42578125" style="25" customWidth="1"/>
    <col min="522" max="522" width="10.5703125" style="25" customWidth="1"/>
    <col min="523" max="763" width="9.140625" style="25"/>
    <col min="764" max="764" width="4.140625" style="25" customWidth="1"/>
    <col min="765" max="765" width="33.5703125" style="25" customWidth="1"/>
    <col min="766" max="766" width="8.28515625" style="25" customWidth="1"/>
    <col min="767" max="767" width="5.85546875" style="25" customWidth="1"/>
    <col min="768" max="768" width="10.42578125" style="25" customWidth="1"/>
    <col min="769" max="769" width="13" style="25" customWidth="1"/>
    <col min="770" max="770" width="15.140625" style="25" customWidth="1"/>
    <col min="771" max="771" width="7" style="25" customWidth="1"/>
    <col min="772" max="772" width="7.85546875" style="25" customWidth="1"/>
    <col min="773" max="773" width="9.140625" style="25"/>
    <col min="774" max="774" width="11.28515625" style="25" customWidth="1"/>
    <col min="775" max="775" width="15.42578125" style="25" customWidth="1"/>
    <col min="776" max="776" width="12.5703125" style="25" customWidth="1"/>
    <col min="777" max="777" width="14.42578125" style="25" customWidth="1"/>
    <col min="778" max="778" width="10.5703125" style="25" customWidth="1"/>
    <col min="779" max="1019" width="9.140625" style="25"/>
    <col min="1020" max="1020" width="4.140625" style="25" customWidth="1"/>
    <col min="1021" max="1021" width="33.5703125" style="25" customWidth="1"/>
    <col min="1022" max="1022" width="8.28515625" style="25" customWidth="1"/>
    <col min="1023" max="1023" width="5.85546875" style="25" customWidth="1"/>
    <col min="1024" max="1024" width="10.42578125" style="25" customWidth="1"/>
    <col min="1025" max="1025" width="13" style="25" customWidth="1"/>
    <col min="1026" max="1026" width="15.140625" style="25" customWidth="1"/>
    <col min="1027" max="1027" width="7" style="25" customWidth="1"/>
    <col min="1028" max="1028" width="7.85546875" style="25" customWidth="1"/>
    <col min="1029" max="1029" width="9.140625" style="25"/>
    <col min="1030" max="1030" width="11.28515625" style="25" customWidth="1"/>
    <col min="1031" max="1031" width="15.42578125" style="25" customWidth="1"/>
    <col min="1032" max="1032" width="12.5703125" style="25" customWidth="1"/>
    <col min="1033" max="1033" width="14.42578125" style="25" customWidth="1"/>
    <col min="1034" max="1034" width="10.5703125" style="25" customWidth="1"/>
    <col min="1035" max="1275" width="9.140625" style="25"/>
    <col min="1276" max="1276" width="4.140625" style="25" customWidth="1"/>
    <col min="1277" max="1277" width="33.5703125" style="25" customWidth="1"/>
    <col min="1278" max="1278" width="8.28515625" style="25" customWidth="1"/>
    <col min="1279" max="1279" width="5.85546875" style="25" customWidth="1"/>
    <col min="1280" max="1280" width="10.42578125" style="25" customWidth="1"/>
    <col min="1281" max="1281" width="13" style="25" customWidth="1"/>
    <col min="1282" max="1282" width="15.140625" style="25" customWidth="1"/>
    <col min="1283" max="1283" width="7" style="25" customWidth="1"/>
    <col min="1284" max="1284" width="7.85546875" style="25" customWidth="1"/>
    <col min="1285" max="1285" width="9.140625" style="25"/>
    <col min="1286" max="1286" width="11.28515625" style="25" customWidth="1"/>
    <col min="1287" max="1287" width="15.42578125" style="25" customWidth="1"/>
    <col min="1288" max="1288" width="12.5703125" style="25" customWidth="1"/>
    <col min="1289" max="1289" width="14.42578125" style="25" customWidth="1"/>
    <col min="1290" max="1290" width="10.5703125" style="25" customWidth="1"/>
    <col min="1291" max="1531" width="9.140625" style="25"/>
    <col min="1532" max="1532" width="4.140625" style="25" customWidth="1"/>
    <col min="1533" max="1533" width="33.5703125" style="25" customWidth="1"/>
    <col min="1534" max="1534" width="8.28515625" style="25" customWidth="1"/>
    <col min="1535" max="1535" width="5.85546875" style="25" customWidth="1"/>
    <col min="1536" max="1536" width="10.42578125" style="25" customWidth="1"/>
    <col min="1537" max="1537" width="13" style="25" customWidth="1"/>
    <col min="1538" max="1538" width="15.140625" style="25" customWidth="1"/>
    <col min="1539" max="1539" width="7" style="25" customWidth="1"/>
    <col min="1540" max="1540" width="7.85546875" style="25" customWidth="1"/>
    <col min="1541" max="1541" width="9.140625" style="25"/>
    <col min="1542" max="1542" width="11.28515625" style="25" customWidth="1"/>
    <col min="1543" max="1543" width="15.42578125" style="25" customWidth="1"/>
    <col min="1544" max="1544" width="12.5703125" style="25" customWidth="1"/>
    <col min="1545" max="1545" width="14.42578125" style="25" customWidth="1"/>
    <col min="1546" max="1546" width="10.5703125" style="25" customWidth="1"/>
    <col min="1547" max="1787" width="9.140625" style="25"/>
    <col min="1788" max="1788" width="4.140625" style="25" customWidth="1"/>
    <col min="1789" max="1789" width="33.5703125" style="25" customWidth="1"/>
    <col min="1790" max="1790" width="8.28515625" style="25" customWidth="1"/>
    <col min="1791" max="1791" width="5.85546875" style="25" customWidth="1"/>
    <col min="1792" max="1792" width="10.42578125" style="25" customWidth="1"/>
    <col min="1793" max="1793" width="13" style="25" customWidth="1"/>
    <col min="1794" max="1794" width="15.140625" style="25" customWidth="1"/>
    <col min="1795" max="1795" width="7" style="25" customWidth="1"/>
    <col min="1796" max="1796" width="7.85546875" style="25" customWidth="1"/>
    <col min="1797" max="1797" width="9.140625" style="25"/>
    <col min="1798" max="1798" width="11.28515625" style="25" customWidth="1"/>
    <col min="1799" max="1799" width="15.42578125" style="25" customWidth="1"/>
    <col min="1800" max="1800" width="12.5703125" style="25" customWidth="1"/>
    <col min="1801" max="1801" width="14.42578125" style="25" customWidth="1"/>
    <col min="1802" max="1802" width="10.5703125" style="25" customWidth="1"/>
    <col min="1803" max="2043" width="9.140625" style="25"/>
    <col min="2044" max="2044" width="4.140625" style="25" customWidth="1"/>
    <col min="2045" max="2045" width="33.5703125" style="25" customWidth="1"/>
    <col min="2046" max="2046" width="8.28515625" style="25" customWidth="1"/>
    <col min="2047" max="2047" width="5.85546875" style="25" customWidth="1"/>
    <col min="2048" max="2048" width="10.42578125" style="25" customWidth="1"/>
    <col min="2049" max="2049" width="13" style="25" customWidth="1"/>
    <col min="2050" max="2050" width="15.140625" style="25" customWidth="1"/>
    <col min="2051" max="2051" width="7" style="25" customWidth="1"/>
    <col min="2052" max="2052" width="7.85546875" style="25" customWidth="1"/>
    <col min="2053" max="2053" width="9.140625" style="25"/>
    <col min="2054" max="2054" width="11.28515625" style="25" customWidth="1"/>
    <col min="2055" max="2055" width="15.42578125" style="25" customWidth="1"/>
    <col min="2056" max="2056" width="12.5703125" style="25" customWidth="1"/>
    <col min="2057" max="2057" width="14.42578125" style="25" customWidth="1"/>
    <col min="2058" max="2058" width="10.5703125" style="25" customWidth="1"/>
    <col min="2059" max="2299" width="9.140625" style="25"/>
    <col min="2300" max="2300" width="4.140625" style="25" customWidth="1"/>
    <col min="2301" max="2301" width="33.5703125" style="25" customWidth="1"/>
    <col min="2302" max="2302" width="8.28515625" style="25" customWidth="1"/>
    <col min="2303" max="2303" width="5.85546875" style="25" customWidth="1"/>
    <col min="2304" max="2304" width="10.42578125" style="25" customWidth="1"/>
    <col min="2305" max="2305" width="13" style="25" customWidth="1"/>
    <col min="2306" max="2306" width="15.140625" style="25" customWidth="1"/>
    <col min="2307" max="2307" width="7" style="25" customWidth="1"/>
    <col min="2308" max="2308" width="7.85546875" style="25" customWidth="1"/>
    <col min="2309" max="2309" width="9.140625" style="25"/>
    <col min="2310" max="2310" width="11.28515625" style="25" customWidth="1"/>
    <col min="2311" max="2311" width="15.42578125" style="25" customWidth="1"/>
    <col min="2312" max="2312" width="12.5703125" style="25" customWidth="1"/>
    <col min="2313" max="2313" width="14.42578125" style="25" customWidth="1"/>
    <col min="2314" max="2314" width="10.5703125" style="25" customWidth="1"/>
    <col min="2315" max="2555" width="9.140625" style="25"/>
    <col min="2556" max="2556" width="4.140625" style="25" customWidth="1"/>
    <col min="2557" max="2557" width="33.5703125" style="25" customWidth="1"/>
    <col min="2558" max="2558" width="8.28515625" style="25" customWidth="1"/>
    <col min="2559" max="2559" width="5.85546875" style="25" customWidth="1"/>
    <col min="2560" max="2560" width="10.42578125" style="25" customWidth="1"/>
    <col min="2561" max="2561" width="13" style="25" customWidth="1"/>
    <col min="2562" max="2562" width="15.140625" style="25" customWidth="1"/>
    <col min="2563" max="2563" width="7" style="25" customWidth="1"/>
    <col min="2564" max="2564" width="7.85546875" style="25" customWidth="1"/>
    <col min="2565" max="2565" width="9.140625" style="25"/>
    <col min="2566" max="2566" width="11.28515625" style="25" customWidth="1"/>
    <col min="2567" max="2567" width="15.42578125" style="25" customWidth="1"/>
    <col min="2568" max="2568" width="12.5703125" style="25" customWidth="1"/>
    <col min="2569" max="2569" width="14.42578125" style="25" customWidth="1"/>
    <col min="2570" max="2570" width="10.5703125" style="25" customWidth="1"/>
    <col min="2571" max="2811" width="9.140625" style="25"/>
    <col min="2812" max="2812" width="4.140625" style="25" customWidth="1"/>
    <col min="2813" max="2813" width="33.5703125" style="25" customWidth="1"/>
    <col min="2814" max="2814" width="8.28515625" style="25" customWidth="1"/>
    <col min="2815" max="2815" width="5.85546875" style="25" customWidth="1"/>
    <col min="2816" max="2816" width="10.42578125" style="25" customWidth="1"/>
    <col min="2817" max="2817" width="13" style="25" customWidth="1"/>
    <col min="2818" max="2818" width="15.140625" style="25" customWidth="1"/>
    <col min="2819" max="2819" width="7" style="25" customWidth="1"/>
    <col min="2820" max="2820" width="7.85546875" style="25" customWidth="1"/>
    <col min="2821" max="2821" width="9.140625" style="25"/>
    <col min="2822" max="2822" width="11.28515625" style="25" customWidth="1"/>
    <col min="2823" max="2823" width="15.42578125" style="25" customWidth="1"/>
    <col min="2824" max="2824" width="12.5703125" style="25" customWidth="1"/>
    <col min="2825" max="2825" width="14.42578125" style="25" customWidth="1"/>
    <col min="2826" max="2826" width="10.5703125" style="25" customWidth="1"/>
    <col min="2827" max="3067" width="9.140625" style="25"/>
    <col min="3068" max="3068" width="4.140625" style="25" customWidth="1"/>
    <col min="3069" max="3069" width="33.5703125" style="25" customWidth="1"/>
    <col min="3070" max="3070" width="8.28515625" style="25" customWidth="1"/>
    <col min="3071" max="3071" width="5.85546875" style="25" customWidth="1"/>
    <col min="3072" max="3072" width="10.42578125" style="25" customWidth="1"/>
    <col min="3073" max="3073" width="13" style="25" customWidth="1"/>
    <col min="3074" max="3074" width="15.140625" style="25" customWidth="1"/>
    <col min="3075" max="3075" width="7" style="25" customWidth="1"/>
    <col min="3076" max="3076" width="7.85546875" style="25" customWidth="1"/>
    <col min="3077" max="3077" width="9.140625" style="25"/>
    <col min="3078" max="3078" width="11.28515625" style="25" customWidth="1"/>
    <col min="3079" max="3079" width="15.42578125" style="25" customWidth="1"/>
    <col min="3080" max="3080" width="12.5703125" style="25" customWidth="1"/>
    <col min="3081" max="3081" width="14.42578125" style="25" customWidth="1"/>
    <col min="3082" max="3082" width="10.5703125" style="25" customWidth="1"/>
    <col min="3083" max="3323" width="9.140625" style="25"/>
    <col min="3324" max="3324" width="4.140625" style="25" customWidth="1"/>
    <col min="3325" max="3325" width="33.5703125" style="25" customWidth="1"/>
    <col min="3326" max="3326" width="8.28515625" style="25" customWidth="1"/>
    <col min="3327" max="3327" width="5.85546875" style="25" customWidth="1"/>
    <col min="3328" max="3328" width="10.42578125" style="25" customWidth="1"/>
    <col min="3329" max="3329" width="13" style="25" customWidth="1"/>
    <col min="3330" max="3330" width="15.140625" style="25" customWidth="1"/>
    <col min="3331" max="3331" width="7" style="25" customWidth="1"/>
    <col min="3332" max="3332" width="7.85546875" style="25" customWidth="1"/>
    <col min="3333" max="3333" width="9.140625" style="25"/>
    <col min="3334" max="3334" width="11.28515625" style="25" customWidth="1"/>
    <col min="3335" max="3335" width="15.42578125" style="25" customWidth="1"/>
    <col min="3336" max="3336" width="12.5703125" style="25" customWidth="1"/>
    <col min="3337" max="3337" width="14.42578125" style="25" customWidth="1"/>
    <col min="3338" max="3338" width="10.5703125" style="25" customWidth="1"/>
    <col min="3339" max="3579" width="9.140625" style="25"/>
    <col min="3580" max="3580" width="4.140625" style="25" customWidth="1"/>
    <col min="3581" max="3581" width="33.5703125" style="25" customWidth="1"/>
    <col min="3582" max="3582" width="8.28515625" style="25" customWidth="1"/>
    <col min="3583" max="3583" width="5.85546875" style="25" customWidth="1"/>
    <col min="3584" max="3584" width="10.42578125" style="25" customWidth="1"/>
    <col min="3585" max="3585" width="13" style="25" customWidth="1"/>
    <col min="3586" max="3586" width="15.140625" style="25" customWidth="1"/>
    <col min="3587" max="3587" width="7" style="25" customWidth="1"/>
    <col min="3588" max="3588" width="7.85546875" style="25" customWidth="1"/>
    <col min="3589" max="3589" width="9.140625" style="25"/>
    <col min="3590" max="3590" width="11.28515625" style="25" customWidth="1"/>
    <col min="3591" max="3591" width="15.42578125" style="25" customWidth="1"/>
    <col min="3592" max="3592" width="12.5703125" style="25" customWidth="1"/>
    <col min="3593" max="3593" width="14.42578125" style="25" customWidth="1"/>
    <col min="3594" max="3594" width="10.5703125" style="25" customWidth="1"/>
    <col min="3595" max="3835" width="9.140625" style="25"/>
    <col min="3836" max="3836" width="4.140625" style="25" customWidth="1"/>
    <col min="3837" max="3837" width="33.5703125" style="25" customWidth="1"/>
    <col min="3838" max="3838" width="8.28515625" style="25" customWidth="1"/>
    <col min="3839" max="3839" width="5.85546875" style="25" customWidth="1"/>
    <col min="3840" max="3840" width="10.42578125" style="25" customWidth="1"/>
    <col min="3841" max="3841" width="13" style="25" customWidth="1"/>
    <col min="3842" max="3842" width="15.140625" style="25" customWidth="1"/>
    <col min="3843" max="3843" width="7" style="25" customWidth="1"/>
    <col min="3844" max="3844" width="7.85546875" style="25" customWidth="1"/>
    <col min="3845" max="3845" width="9.140625" style="25"/>
    <col min="3846" max="3846" width="11.28515625" style="25" customWidth="1"/>
    <col min="3847" max="3847" width="15.42578125" style="25" customWidth="1"/>
    <col min="3848" max="3848" width="12.5703125" style="25" customWidth="1"/>
    <col min="3849" max="3849" width="14.42578125" style="25" customWidth="1"/>
    <col min="3850" max="3850" width="10.5703125" style="25" customWidth="1"/>
    <col min="3851" max="4091" width="9.140625" style="25"/>
    <col min="4092" max="4092" width="4.140625" style="25" customWidth="1"/>
    <col min="4093" max="4093" width="33.5703125" style="25" customWidth="1"/>
    <col min="4094" max="4094" width="8.28515625" style="25" customWidth="1"/>
    <col min="4095" max="4095" width="5.85546875" style="25" customWidth="1"/>
    <col min="4096" max="4096" width="10.42578125" style="25" customWidth="1"/>
    <col min="4097" max="4097" width="13" style="25" customWidth="1"/>
    <col min="4098" max="4098" width="15.140625" style="25" customWidth="1"/>
    <col min="4099" max="4099" width="7" style="25" customWidth="1"/>
    <col min="4100" max="4100" width="7.85546875" style="25" customWidth="1"/>
    <col min="4101" max="4101" width="9.140625" style="25"/>
    <col min="4102" max="4102" width="11.28515625" style="25" customWidth="1"/>
    <col min="4103" max="4103" width="15.42578125" style="25" customWidth="1"/>
    <col min="4104" max="4104" width="12.5703125" style="25" customWidth="1"/>
    <col min="4105" max="4105" width="14.42578125" style="25" customWidth="1"/>
    <col min="4106" max="4106" width="10.5703125" style="25" customWidth="1"/>
    <col min="4107" max="4347" width="9.140625" style="25"/>
    <col min="4348" max="4348" width="4.140625" style="25" customWidth="1"/>
    <col min="4349" max="4349" width="33.5703125" style="25" customWidth="1"/>
    <col min="4350" max="4350" width="8.28515625" style="25" customWidth="1"/>
    <col min="4351" max="4351" width="5.85546875" style="25" customWidth="1"/>
    <col min="4352" max="4352" width="10.42578125" style="25" customWidth="1"/>
    <col min="4353" max="4353" width="13" style="25" customWidth="1"/>
    <col min="4354" max="4354" width="15.140625" style="25" customWidth="1"/>
    <col min="4355" max="4355" width="7" style="25" customWidth="1"/>
    <col min="4356" max="4356" width="7.85546875" style="25" customWidth="1"/>
    <col min="4357" max="4357" width="9.140625" style="25"/>
    <col min="4358" max="4358" width="11.28515625" style="25" customWidth="1"/>
    <col min="4359" max="4359" width="15.42578125" style="25" customWidth="1"/>
    <col min="4360" max="4360" width="12.5703125" style="25" customWidth="1"/>
    <col min="4361" max="4361" width="14.42578125" style="25" customWidth="1"/>
    <col min="4362" max="4362" width="10.5703125" style="25" customWidth="1"/>
    <col min="4363" max="4603" width="9.140625" style="25"/>
    <col min="4604" max="4604" width="4.140625" style="25" customWidth="1"/>
    <col min="4605" max="4605" width="33.5703125" style="25" customWidth="1"/>
    <col min="4606" max="4606" width="8.28515625" style="25" customWidth="1"/>
    <col min="4607" max="4607" width="5.85546875" style="25" customWidth="1"/>
    <col min="4608" max="4608" width="10.42578125" style="25" customWidth="1"/>
    <col min="4609" max="4609" width="13" style="25" customWidth="1"/>
    <col min="4610" max="4610" width="15.140625" style="25" customWidth="1"/>
    <col min="4611" max="4611" width="7" style="25" customWidth="1"/>
    <col min="4612" max="4612" width="7.85546875" style="25" customWidth="1"/>
    <col min="4613" max="4613" width="9.140625" style="25"/>
    <col min="4614" max="4614" width="11.28515625" style="25" customWidth="1"/>
    <col min="4615" max="4615" width="15.42578125" style="25" customWidth="1"/>
    <col min="4616" max="4616" width="12.5703125" style="25" customWidth="1"/>
    <col min="4617" max="4617" width="14.42578125" style="25" customWidth="1"/>
    <col min="4618" max="4618" width="10.5703125" style="25" customWidth="1"/>
    <col min="4619" max="4859" width="9.140625" style="25"/>
    <col min="4860" max="4860" width="4.140625" style="25" customWidth="1"/>
    <col min="4861" max="4861" width="33.5703125" style="25" customWidth="1"/>
    <col min="4862" max="4862" width="8.28515625" style="25" customWidth="1"/>
    <col min="4863" max="4863" width="5.85546875" style="25" customWidth="1"/>
    <col min="4864" max="4864" width="10.42578125" style="25" customWidth="1"/>
    <col min="4865" max="4865" width="13" style="25" customWidth="1"/>
    <col min="4866" max="4866" width="15.140625" style="25" customWidth="1"/>
    <col min="4867" max="4867" width="7" style="25" customWidth="1"/>
    <col min="4868" max="4868" width="7.85546875" style="25" customWidth="1"/>
    <col min="4869" max="4869" width="9.140625" style="25"/>
    <col min="4870" max="4870" width="11.28515625" style="25" customWidth="1"/>
    <col min="4871" max="4871" width="15.42578125" style="25" customWidth="1"/>
    <col min="4872" max="4872" width="12.5703125" style="25" customWidth="1"/>
    <col min="4873" max="4873" width="14.42578125" style="25" customWidth="1"/>
    <col min="4874" max="4874" width="10.5703125" style="25" customWidth="1"/>
    <col min="4875" max="5115" width="9.140625" style="25"/>
    <col min="5116" max="5116" width="4.140625" style="25" customWidth="1"/>
    <col min="5117" max="5117" width="33.5703125" style="25" customWidth="1"/>
    <col min="5118" max="5118" width="8.28515625" style="25" customWidth="1"/>
    <col min="5119" max="5119" width="5.85546875" style="25" customWidth="1"/>
    <col min="5120" max="5120" width="10.42578125" style="25" customWidth="1"/>
    <col min="5121" max="5121" width="13" style="25" customWidth="1"/>
    <col min="5122" max="5122" width="15.140625" style="25" customWidth="1"/>
    <col min="5123" max="5123" width="7" style="25" customWidth="1"/>
    <col min="5124" max="5124" width="7.85546875" style="25" customWidth="1"/>
    <col min="5125" max="5125" width="9.140625" style="25"/>
    <col min="5126" max="5126" width="11.28515625" style="25" customWidth="1"/>
    <col min="5127" max="5127" width="15.42578125" style="25" customWidth="1"/>
    <col min="5128" max="5128" width="12.5703125" style="25" customWidth="1"/>
    <col min="5129" max="5129" width="14.42578125" style="25" customWidth="1"/>
    <col min="5130" max="5130" width="10.5703125" style="25" customWidth="1"/>
    <col min="5131" max="5371" width="9.140625" style="25"/>
    <col min="5372" max="5372" width="4.140625" style="25" customWidth="1"/>
    <col min="5373" max="5373" width="33.5703125" style="25" customWidth="1"/>
    <col min="5374" max="5374" width="8.28515625" style="25" customWidth="1"/>
    <col min="5375" max="5375" width="5.85546875" style="25" customWidth="1"/>
    <col min="5376" max="5376" width="10.42578125" style="25" customWidth="1"/>
    <col min="5377" max="5377" width="13" style="25" customWidth="1"/>
    <col min="5378" max="5378" width="15.140625" style="25" customWidth="1"/>
    <col min="5379" max="5379" width="7" style="25" customWidth="1"/>
    <col min="5380" max="5380" width="7.85546875" style="25" customWidth="1"/>
    <col min="5381" max="5381" width="9.140625" style="25"/>
    <col min="5382" max="5382" width="11.28515625" style="25" customWidth="1"/>
    <col min="5383" max="5383" width="15.42578125" style="25" customWidth="1"/>
    <col min="5384" max="5384" width="12.5703125" style="25" customWidth="1"/>
    <col min="5385" max="5385" width="14.42578125" style="25" customWidth="1"/>
    <col min="5386" max="5386" width="10.5703125" style="25" customWidth="1"/>
    <col min="5387" max="5627" width="9.140625" style="25"/>
    <col min="5628" max="5628" width="4.140625" style="25" customWidth="1"/>
    <col min="5629" max="5629" width="33.5703125" style="25" customWidth="1"/>
    <col min="5630" max="5630" width="8.28515625" style="25" customWidth="1"/>
    <col min="5631" max="5631" width="5.85546875" style="25" customWidth="1"/>
    <col min="5632" max="5632" width="10.42578125" style="25" customWidth="1"/>
    <col min="5633" max="5633" width="13" style="25" customWidth="1"/>
    <col min="5634" max="5634" width="15.140625" style="25" customWidth="1"/>
    <col min="5635" max="5635" width="7" style="25" customWidth="1"/>
    <col min="5636" max="5636" width="7.85546875" style="25" customWidth="1"/>
    <col min="5637" max="5637" width="9.140625" style="25"/>
    <col min="5638" max="5638" width="11.28515625" style="25" customWidth="1"/>
    <col min="5639" max="5639" width="15.42578125" style="25" customWidth="1"/>
    <col min="5640" max="5640" width="12.5703125" style="25" customWidth="1"/>
    <col min="5641" max="5641" width="14.42578125" style="25" customWidth="1"/>
    <col min="5642" max="5642" width="10.5703125" style="25" customWidth="1"/>
    <col min="5643" max="5883" width="9.140625" style="25"/>
    <col min="5884" max="5884" width="4.140625" style="25" customWidth="1"/>
    <col min="5885" max="5885" width="33.5703125" style="25" customWidth="1"/>
    <col min="5886" max="5886" width="8.28515625" style="25" customWidth="1"/>
    <col min="5887" max="5887" width="5.85546875" style="25" customWidth="1"/>
    <col min="5888" max="5888" width="10.42578125" style="25" customWidth="1"/>
    <col min="5889" max="5889" width="13" style="25" customWidth="1"/>
    <col min="5890" max="5890" width="15.140625" style="25" customWidth="1"/>
    <col min="5891" max="5891" width="7" style="25" customWidth="1"/>
    <col min="5892" max="5892" width="7.85546875" style="25" customWidth="1"/>
    <col min="5893" max="5893" width="9.140625" style="25"/>
    <col min="5894" max="5894" width="11.28515625" style="25" customWidth="1"/>
    <col min="5895" max="5895" width="15.42578125" style="25" customWidth="1"/>
    <col min="5896" max="5896" width="12.5703125" style="25" customWidth="1"/>
    <col min="5897" max="5897" width="14.42578125" style="25" customWidth="1"/>
    <col min="5898" max="5898" width="10.5703125" style="25" customWidth="1"/>
    <col min="5899" max="6139" width="9.140625" style="25"/>
    <col min="6140" max="6140" width="4.140625" style="25" customWidth="1"/>
    <col min="6141" max="6141" width="33.5703125" style="25" customWidth="1"/>
    <col min="6142" max="6142" width="8.28515625" style="25" customWidth="1"/>
    <col min="6143" max="6143" width="5.85546875" style="25" customWidth="1"/>
    <col min="6144" max="6144" width="10.42578125" style="25" customWidth="1"/>
    <col min="6145" max="6145" width="13" style="25" customWidth="1"/>
    <col min="6146" max="6146" width="15.140625" style="25" customWidth="1"/>
    <col min="6147" max="6147" width="7" style="25" customWidth="1"/>
    <col min="6148" max="6148" width="7.85546875" style="25" customWidth="1"/>
    <col min="6149" max="6149" width="9.140625" style="25"/>
    <col min="6150" max="6150" width="11.28515625" style="25" customWidth="1"/>
    <col min="6151" max="6151" width="15.42578125" style="25" customWidth="1"/>
    <col min="6152" max="6152" width="12.5703125" style="25" customWidth="1"/>
    <col min="6153" max="6153" width="14.42578125" style="25" customWidth="1"/>
    <col min="6154" max="6154" width="10.5703125" style="25" customWidth="1"/>
    <col min="6155" max="6395" width="9.140625" style="25"/>
    <col min="6396" max="6396" width="4.140625" style="25" customWidth="1"/>
    <col min="6397" max="6397" width="33.5703125" style="25" customWidth="1"/>
    <col min="6398" max="6398" width="8.28515625" style="25" customWidth="1"/>
    <col min="6399" max="6399" width="5.85546875" style="25" customWidth="1"/>
    <col min="6400" max="6400" width="10.42578125" style="25" customWidth="1"/>
    <col min="6401" max="6401" width="13" style="25" customWidth="1"/>
    <col min="6402" max="6402" width="15.140625" style="25" customWidth="1"/>
    <col min="6403" max="6403" width="7" style="25" customWidth="1"/>
    <col min="6404" max="6404" width="7.85546875" style="25" customWidth="1"/>
    <col min="6405" max="6405" width="9.140625" style="25"/>
    <col min="6406" max="6406" width="11.28515625" style="25" customWidth="1"/>
    <col min="6407" max="6407" width="15.42578125" style="25" customWidth="1"/>
    <col min="6408" max="6408" width="12.5703125" style="25" customWidth="1"/>
    <col min="6409" max="6409" width="14.42578125" style="25" customWidth="1"/>
    <col min="6410" max="6410" width="10.5703125" style="25" customWidth="1"/>
    <col min="6411" max="6651" width="9.140625" style="25"/>
    <col min="6652" max="6652" width="4.140625" style="25" customWidth="1"/>
    <col min="6653" max="6653" width="33.5703125" style="25" customWidth="1"/>
    <col min="6654" max="6654" width="8.28515625" style="25" customWidth="1"/>
    <col min="6655" max="6655" width="5.85546875" style="25" customWidth="1"/>
    <col min="6656" max="6656" width="10.42578125" style="25" customWidth="1"/>
    <col min="6657" max="6657" width="13" style="25" customWidth="1"/>
    <col min="6658" max="6658" width="15.140625" style="25" customWidth="1"/>
    <col min="6659" max="6659" width="7" style="25" customWidth="1"/>
    <col min="6660" max="6660" width="7.85546875" style="25" customWidth="1"/>
    <col min="6661" max="6661" width="9.140625" style="25"/>
    <col min="6662" max="6662" width="11.28515625" style="25" customWidth="1"/>
    <col min="6663" max="6663" width="15.42578125" style="25" customWidth="1"/>
    <col min="6664" max="6664" width="12.5703125" style="25" customWidth="1"/>
    <col min="6665" max="6665" width="14.42578125" style="25" customWidth="1"/>
    <col min="6666" max="6666" width="10.5703125" style="25" customWidth="1"/>
    <col min="6667" max="6907" width="9.140625" style="25"/>
    <col min="6908" max="6908" width="4.140625" style="25" customWidth="1"/>
    <col min="6909" max="6909" width="33.5703125" style="25" customWidth="1"/>
    <col min="6910" max="6910" width="8.28515625" style="25" customWidth="1"/>
    <col min="6911" max="6911" width="5.85546875" style="25" customWidth="1"/>
    <col min="6912" max="6912" width="10.42578125" style="25" customWidth="1"/>
    <col min="6913" max="6913" width="13" style="25" customWidth="1"/>
    <col min="6914" max="6914" width="15.140625" style="25" customWidth="1"/>
    <col min="6915" max="6915" width="7" style="25" customWidth="1"/>
    <col min="6916" max="6916" width="7.85546875" style="25" customWidth="1"/>
    <col min="6917" max="6917" width="9.140625" style="25"/>
    <col min="6918" max="6918" width="11.28515625" style="25" customWidth="1"/>
    <col min="6919" max="6919" width="15.42578125" style="25" customWidth="1"/>
    <col min="6920" max="6920" width="12.5703125" style="25" customWidth="1"/>
    <col min="6921" max="6921" width="14.42578125" style="25" customWidth="1"/>
    <col min="6922" max="6922" width="10.5703125" style="25" customWidth="1"/>
    <col min="6923" max="7163" width="9.140625" style="25"/>
    <col min="7164" max="7164" width="4.140625" style="25" customWidth="1"/>
    <col min="7165" max="7165" width="33.5703125" style="25" customWidth="1"/>
    <col min="7166" max="7166" width="8.28515625" style="25" customWidth="1"/>
    <col min="7167" max="7167" width="5.85546875" style="25" customWidth="1"/>
    <col min="7168" max="7168" width="10.42578125" style="25" customWidth="1"/>
    <col min="7169" max="7169" width="13" style="25" customWidth="1"/>
    <col min="7170" max="7170" width="15.140625" style="25" customWidth="1"/>
    <col min="7171" max="7171" width="7" style="25" customWidth="1"/>
    <col min="7172" max="7172" width="7.85546875" style="25" customWidth="1"/>
    <col min="7173" max="7173" width="9.140625" style="25"/>
    <col min="7174" max="7174" width="11.28515625" style="25" customWidth="1"/>
    <col min="7175" max="7175" width="15.42578125" style="25" customWidth="1"/>
    <col min="7176" max="7176" width="12.5703125" style="25" customWidth="1"/>
    <col min="7177" max="7177" width="14.42578125" style="25" customWidth="1"/>
    <col min="7178" max="7178" width="10.5703125" style="25" customWidth="1"/>
    <col min="7179" max="7419" width="9.140625" style="25"/>
    <col min="7420" max="7420" width="4.140625" style="25" customWidth="1"/>
    <col min="7421" max="7421" width="33.5703125" style="25" customWidth="1"/>
    <col min="7422" max="7422" width="8.28515625" style="25" customWidth="1"/>
    <col min="7423" max="7423" width="5.85546875" style="25" customWidth="1"/>
    <col min="7424" max="7424" width="10.42578125" style="25" customWidth="1"/>
    <col min="7425" max="7425" width="13" style="25" customWidth="1"/>
    <col min="7426" max="7426" width="15.140625" style="25" customWidth="1"/>
    <col min="7427" max="7427" width="7" style="25" customWidth="1"/>
    <col min="7428" max="7428" width="7.85546875" style="25" customWidth="1"/>
    <col min="7429" max="7429" width="9.140625" style="25"/>
    <col min="7430" max="7430" width="11.28515625" style="25" customWidth="1"/>
    <col min="7431" max="7431" width="15.42578125" style="25" customWidth="1"/>
    <col min="7432" max="7432" width="12.5703125" style="25" customWidth="1"/>
    <col min="7433" max="7433" width="14.42578125" style="25" customWidth="1"/>
    <col min="7434" max="7434" width="10.5703125" style="25" customWidth="1"/>
    <col min="7435" max="7675" width="9.140625" style="25"/>
    <col min="7676" max="7676" width="4.140625" style="25" customWidth="1"/>
    <col min="7677" max="7677" width="33.5703125" style="25" customWidth="1"/>
    <col min="7678" max="7678" width="8.28515625" style="25" customWidth="1"/>
    <col min="7679" max="7679" width="5.85546875" style="25" customWidth="1"/>
    <col min="7680" max="7680" width="10.42578125" style="25" customWidth="1"/>
    <col min="7681" max="7681" width="13" style="25" customWidth="1"/>
    <col min="7682" max="7682" width="15.140625" style="25" customWidth="1"/>
    <col min="7683" max="7683" width="7" style="25" customWidth="1"/>
    <col min="7684" max="7684" width="7.85546875" style="25" customWidth="1"/>
    <col min="7685" max="7685" width="9.140625" style="25"/>
    <col min="7686" max="7686" width="11.28515625" style="25" customWidth="1"/>
    <col min="7687" max="7687" width="15.42578125" style="25" customWidth="1"/>
    <col min="7688" max="7688" width="12.5703125" style="25" customWidth="1"/>
    <col min="7689" max="7689" width="14.42578125" style="25" customWidth="1"/>
    <col min="7690" max="7690" width="10.5703125" style="25" customWidth="1"/>
    <col min="7691" max="7931" width="9.140625" style="25"/>
    <col min="7932" max="7932" width="4.140625" style="25" customWidth="1"/>
    <col min="7933" max="7933" width="33.5703125" style="25" customWidth="1"/>
    <col min="7934" max="7934" width="8.28515625" style="25" customWidth="1"/>
    <col min="7935" max="7935" width="5.85546875" style="25" customWidth="1"/>
    <col min="7936" max="7936" width="10.42578125" style="25" customWidth="1"/>
    <col min="7937" max="7937" width="13" style="25" customWidth="1"/>
    <col min="7938" max="7938" width="15.140625" style="25" customWidth="1"/>
    <col min="7939" max="7939" width="7" style="25" customWidth="1"/>
    <col min="7940" max="7940" width="7.85546875" style="25" customWidth="1"/>
    <col min="7941" max="7941" width="9.140625" style="25"/>
    <col min="7942" max="7942" width="11.28515625" style="25" customWidth="1"/>
    <col min="7943" max="7943" width="15.42578125" style="25" customWidth="1"/>
    <col min="7944" max="7944" width="12.5703125" style="25" customWidth="1"/>
    <col min="7945" max="7945" width="14.42578125" style="25" customWidth="1"/>
    <col min="7946" max="7946" width="10.5703125" style="25" customWidth="1"/>
    <col min="7947" max="8187" width="9.140625" style="25"/>
    <col min="8188" max="8188" width="4.140625" style="25" customWidth="1"/>
    <col min="8189" max="8189" width="33.5703125" style="25" customWidth="1"/>
    <col min="8190" max="8190" width="8.28515625" style="25" customWidth="1"/>
    <col min="8191" max="8191" width="5.85546875" style="25" customWidth="1"/>
    <col min="8192" max="8192" width="10.42578125" style="25" customWidth="1"/>
    <col min="8193" max="8193" width="13" style="25" customWidth="1"/>
    <col min="8194" max="8194" width="15.140625" style="25" customWidth="1"/>
    <col min="8195" max="8195" width="7" style="25" customWidth="1"/>
    <col min="8196" max="8196" width="7.85546875" style="25" customWidth="1"/>
    <col min="8197" max="8197" width="9.140625" style="25"/>
    <col min="8198" max="8198" width="11.28515625" style="25" customWidth="1"/>
    <col min="8199" max="8199" width="15.42578125" style="25" customWidth="1"/>
    <col min="8200" max="8200" width="12.5703125" style="25" customWidth="1"/>
    <col min="8201" max="8201" width="14.42578125" style="25" customWidth="1"/>
    <col min="8202" max="8202" width="10.5703125" style="25" customWidth="1"/>
    <col min="8203" max="8443" width="9.140625" style="25"/>
    <col min="8444" max="8444" width="4.140625" style="25" customWidth="1"/>
    <col min="8445" max="8445" width="33.5703125" style="25" customWidth="1"/>
    <col min="8446" max="8446" width="8.28515625" style="25" customWidth="1"/>
    <col min="8447" max="8447" width="5.85546875" style="25" customWidth="1"/>
    <col min="8448" max="8448" width="10.42578125" style="25" customWidth="1"/>
    <col min="8449" max="8449" width="13" style="25" customWidth="1"/>
    <col min="8450" max="8450" width="15.140625" style="25" customWidth="1"/>
    <col min="8451" max="8451" width="7" style="25" customWidth="1"/>
    <col min="8452" max="8452" width="7.85546875" style="25" customWidth="1"/>
    <col min="8453" max="8453" width="9.140625" style="25"/>
    <col min="8454" max="8454" width="11.28515625" style="25" customWidth="1"/>
    <col min="8455" max="8455" width="15.42578125" style="25" customWidth="1"/>
    <col min="8456" max="8456" width="12.5703125" style="25" customWidth="1"/>
    <col min="8457" max="8457" width="14.42578125" style="25" customWidth="1"/>
    <col min="8458" max="8458" width="10.5703125" style="25" customWidth="1"/>
    <col min="8459" max="8699" width="9.140625" style="25"/>
    <col min="8700" max="8700" width="4.140625" style="25" customWidth="1"/>
    <col min="8701" max="8701" width="33.5703125" style="25" customWidth="1"/>
    <col min="8702" max="8702" width="8.28515625" style="25" customWidth="1"/>
    <col min="8703" max="8703" width="5.85546875" style="25" customWidth="1"/>
    <col min="8704" max="8704" width="10.42578125" style="25" customWidth="1"/>
    <col min="8705" max="8705" width="13" style="25" customWidth="1"/>
    <col min="8706" max="8706" width="15.140625" style="25" customWidth="1"/>
    <col min="8707" max="8707" width="7" style="25" customWidth="1"/>
    <col min="8708" max="8708" width="7.85546875" style="25" customWidth="1"/>
    <col min="8709" max="8709" width="9.140625" style="25"/>
    <col min="8710" max="8710" width="11.28515625" style="25" customWidth="1"/>
    <col min="8711" max="8711" width="15.42578125" style="25" customWidth="1"/>
    <col min="8712" max="8712" width="12.5703125" style="25" customWidth="1"/>
    <col min="8713" max="8713" width="14.42578125" style="25" customWidth="1"/>
    <col min="8714" max="8714" width="10.5703125" style="25" customWidth="1"/>
    <col min="8715" max="8955" width="9.140625" style="25"/>
    <col min="8956" max="8956" width="4.140625" style="25" customWidth="1"/>
    <col min="8957" max="8957" width="33.5703125" style="25" customWidth="1"/>
    <col min="8958" max="8958" width="8.28515625" style="25" customWidth="1"/>
    <col min="8959" max="8959" width="5.85546875" style="25" customWidth="1"/>
    <col min="8960" max="8960" width="10.42578125" style="25" customWidth="1"/>
    <col min="8961" max="8961" width="13" style="25" customWidth="1"/>
    <col min="8962" max="8962" width="15.140625" style="25" customWidth="1"/>
    <col min="8963" max="8963" width="7" style="25" customWidth="1"/>
    <col min="8964" max="8964" width="7.85546875" style="25" customWidth="1"/>
    <col min="8965" max="8965" width="9.140625" style="25"/>
    <col min="8966" max="8966" width="11.28515625" style="25" customWidth="1"/>
    <col min="8967" max="8967" width="15.42578125" style="25" customWidth="1"/>
    <col min="8968" max="8968" width="12.5703125" style="25" customWidth="1"/>
    <col min="8969" max="8969" width="14.42578125" style="25" customWidth="1"/>
    <col min="8970" max="8970" width="10.5703125" style="25" customWidth="1"/>
    <col min="8971" max="9211" width="9.140625" style="25"/>
    <col min="9212" max="9212" width="4.140625" style="25" customWidth="1"/>
    <col min="9213" max="9213" width="33.5703125" style="25" customWidth="1"/>
    <col min="9214" max="9214" width="8.28515625" style="25" customWidth="1"/>
    <col min="9215" max="9215" width="5.85546875" style="25" customWidth="1"/>
    <col min="9216" max="9216" width="10.42578125" style="25" customWidth="1"/>
    <col min="9217" max="9217" width="13" style="25" customWidth="1"/>
    <col min="9218" max="9218" width="15.140625" style="25" customWidth="1"/>
    <col min="9219" max="9219" width="7" style="25" customWidth="1"/>
    <col min="9220" max="9220" width="7.85546875" style="25" customWidth="1"/>
    <col min="9221" max="9221" width="9.140625" style="25"/>
    <col min="9222" max="9222" width="11.28515625" style="25" customWidth="1"/>
    <col min="9223" max="9223" width="15.42578125" style="25" customWidth="1"/>
    <col min="9224" max="9224" width="12.5703125" style="25" customWidth="1"/>
    <col min="9225" max="9225" width="14.42578125" style="25" customWidth="1"/>
    <col min="9226" max="9226" width="10.5703125" style="25" customWidth="1"/>
    <col min="9227" max="9467" width="9.140625" style="25"/>
    <col min="9468" max="9468" width="4.140625" style="25" customWidth="1"/>
    <col min="9469" max="9469" width="33.5703125" style="25" customWidth="1"/>
    <col min="9470" max="9470" width="8.28515625" style="25" customWidth="1"/>
    <col min="9471" max="9471" width="5.85546875" style="25" customWidth="1"/>
    <col min="9472" max="9472" width="10.42578125" style="25" customWidth="1"/>
    <col min="9473" max="9473" width="13" style="25" customWidth="1"/>
    <col min="9474" max="9474" width="15.140625" style="25" customWidth="1"/>
    <col min="9475" max="9475" width="7" style="25" customWidth="1"/>
    <col min="9476" max="9476" width="7.85546875" style="25" customWidth="1"/>
    <col min="9477" max="9477" width="9.140625" style="25"/>
    <col min="9478" max="9478" width="11.28515625" style="25" customWidth="1"/>
    <col min="9479" max="9479" width="15.42578125" style="25" customWidth="1"/>
    <col min="9480" max="9480" width="12.5703125" style="25" customWidth="1"/>
    <col min="9481" max="9481" width="14.42578125" style="25" customWidth="1"/>
    <col min="9482" max="9482" width="10.5703125" style="25" customWidth="1"/>
    <col min="9483" max="9723" width="9.140625" style="25"/>
    <col min="9724" max="9724" width="4.140625" style="25" customWidth="1"/>
    <col min="9725" max="9725" width="33.5703125" style="25" customWidth="1"/>
    <col min="9726" max="9726" width="8.28515625" style="25" customWidth="1"/>
    <col min="9727" max="9727" width="5.85546875" style="25" customWidth="1"/>
    <col min="9728" max="9728" width="10.42578125" style="25" customWidth="1"/>
    <col min="9729" max="9729" width="13" style="25" customWidth="1"/>
    <col min="9730" max="9730" width="15.140625" style="25" customWidth="1"/>
    <col min="9731" max="9731" width="7" style="25" customWidth="1"/>
    <col min="9732" max="9732" width="7.85546875" style="25" customWidth="1"/>
    <col min="9733" max="9733" width="9.140625" style="25"/>
    <col min="9734" max="9734" width="11.28515625" style="25" customWidth="1"/>
    <col min="9735" max="9735" width="15.42578125" style="25" customWidth="1"/>
    <col min="9736" max="9736" width="12.5703125" style="25" customWidth="1"/>
    <col min="9737" max="9737" width="14.42578125" style="25" customWidth="1"/>
    <col min="9738" max="9738" width="10.5703125" style="25" customWidth="1"/>
    <col min="9739" max="9979" width="9.140625" style="25"/>
    <col min="9980" max="9980" width="4.140625" style="25" customWidth="1"/>
    <col min="9981" max="9981" width="33.5703125" style="25" customWidth="1"/>
    <col min="9982" max="9982" width="8.28515625" style="25" customWidth="1"/>
    <col min="9983" max="9983" width="5.85546875" style="25" customWidth="1"/>
    <col min="9984" max="9984" width="10.42578125" style="25" customWidth="1"/>
    <col min="9985" max="9985" width="13" style="25" customWidth="1"/>
    <col min="9986" max="9986" width="15.140625" style="25" customWidth="1"/>
    <col min="9987" max="9987" width="7" style="25" customWidth="1"/>
    <col min="9988" max="9988" width="7.85546875" style="25" customWidth="1"/>
    <col min="9989" max="9989" width="9.140625" style="25"/>
    <col min="9990" max="9990" width="11.28515625" style="25" customWidth="1"/>
    <col min="9991" max="9991" width="15.42578125" style="25" customWidth="1"/>
    <col min="9992" max="9992" width="12.5703125" style="25" customWidth="1"/>
    <col min="9993" max="9993" width="14.42578125" style="25" customWidth="1"/>
    <col min="9994" max="9994" width="10.5703125" style="25" customWidth="1"/>
    <col min="9995" max="10235" width="9.140625" style="25"/>
    <col min="10236" max="10236" width="4.140625" style="25" customWidth="1"/>
    <col min="10237" max="10237" width="33.5703125" style="25" customWidth="1"/>
    <col min="10238" max="10238" width="8.28515625" style="25" customWidth="1"/>
    <col min="10239" max="10239" width="5.85546875" style="25" customWidth="1"/>
    <col min="10240" max="10240" width="10.42578125" style="25" customWidth="1"/>
    <col min="10241" max="10241" width="13" style="25" customWidth="1"/>
    <col min="10242" max="10242" width="15.140625" style="25" customWidth="1"/>
    <col min="10243" max="10243" width="7" style="25" customWidth="1"/>
    <col min="10244" max="10244" width="7.85546875" style="25" customWidth="1"/>
    <col min="10245" max="10245" width="9.140625" style="25"/>
    <col min="10246" max="10246" width="11.28515625" style="25" customWidth="1"/>
    <col min="10247" max="10247" width="15.42578125" style="25" customWidth="1"/>
    <col min="10248" max="10248" width="12.5703125" style="25" customWidth="1"/>
    <col min="10249" max="10249" width="14.42578125" style="25" customWidth="1"/>
    <col min="10250" max="10250" width="10.5703125" style="25" customWidth="1"/>
    <col min="10251" max="10491" width="9.140625" style="25"/>
    <col min="10492" max="10492" width="4.140625" style="25" customWidth="1"/>
    <col min="10493" max="10493" width="33.5703125" style="25" customWidth="1"/>
    <col min="10494" max="10494" width="8.28515625" style="25" customWidth="1"/>
    <col min="10495" max="10495" width="5.85546875" style="25" customWidth="1"/>
    <col min="10496" max="10496" width="10.42578125" style="25" customWidth="1"/>
    <col min="10497" max="10497" width="13" style="25" customWidth="1"/>
    <col min="10498" max="10498" width="15.140625" style="25" customWidth="1"/>
    <col min="10499" max="10499" width="7" style="25" customWidth="1"/>
    <col min="10500" max="10500" width="7.85546875" style="25" customWidth="1"/>
    <col min="10501" max="10501" width="9.140625" style="25"/>
    <col min="10502" max="10502" width="11.28515625" style="25" customWidth="1"/>
    <col min="10503" max="10503" width="15.42578125" style="25" customWidth="1"/>
    <col min="10504" max="10504" width="12.5703125" style="25" customWidth="1"/>
    <col min="10505" max="10505" width="14.42578125" style="25" customWidth="1"/>
    <col min="10506" max="10506" width="10.5703125" style="25" customWidth="1"/>
    <col min="10507" max="10747" width="9.140625" style="25"/>
    <col min="10748" max="10748" width="4.140625" style="25" customWidth="1"/>
    <col min="10749" max="10749" width="33.5703125" style="25" customWidth="1"/>
    <col min="10750" max="10750" width="8.28515625" style="25" customWidth="1"/>
    <col min="10751" max="10751" width="5.85546875" style="25" customWidth="1"/>
    <col min="10752" max="10752" width="10.42578125" style="25" customWidth="1"/>
    <col min="10753" max="10753" width="13" style="25" customWidth="1"/>
    <col min="10754" max="10754" width="15.140625" style="25" customWidth="1"/>
    <col min="10755" max="10755" width="7" style="25" customWidth="1"/>
    <col min="10756" max="10756" width="7.85546875" style="25" customWidth="1"/>
    <col min="10757" max="10757" width="9.140625" style="25"/>
    <col min="10758" max="10758" width="11.28515625" style="25" customWidth="1"/>
    <col min="10759" max="10759" width="15.42578125" style="25" customWidth="1"/>
    <col min="10760" max="10760" width="12.5703125" style="25" customWidth="1"/>
    <col min="10761" max="10761" width="14.42578125" style="25" customWidth="1"/>
    <col min="10762" max="10762" width="10.5703125" style="25" customWidth="1"/>
    <col min="10763" max="11003" width="9.140625" style="25"/>
    <col min="11004" max="11004" width="4.140625" style="25" customWidth="1"/>
    <col min="11005" max="11005" width="33.5703125" style="25" customWidth="1"/>
    <col min="11006" max="11006" width="8.28515625" style="25" customWidth="1"/>
    <col min="11007" max="11007" width="5.85546875" style="25" customWidth="1"/>
    <col min="11008" max="11008" width="10.42578125" style="25" customWidth="1"/>
    <col min="11009" max="11009" width="13" style="25" customWidth="1"/>
    <col min="11010" max="11010" width="15.140625" style="25" customWidth="1"/>
    <col min="11011" max="11011" width="7" style="25" customWidth="1"/>
    <col min="11012" max="11012" width="7.85546875" style="25" customWidth="1"/>
    <col min="11013" max="11013" width="9.140625" style="25"/>
    <col min="11014" max="11014" width="11.28515625" style="25" customWidth="1"/>
    <col min="11015" max="11015" width="15.42578125" style="25" customWidth="1"/>
    <col min="11016" max="11016" width="12.5703125" style="25" customWidth="1"/>
    <col min="11017" max="11017" width="14.42578125" style="25" customWidth="1"/>
    <col min="11018" max="11018" width="10.5703125" style="25" customWidth="1"/>
    <col min="11019" max="11259" width="9.140625" style="25"/>
    <col min="11260" max="11260" width="4.140625" style="25" customWidth="1"/>
    <col min="11261" max="11261" width="33.5703125" style="25" customWidth="1"/>
    <col min="11262" max="11262" width="8.28515625" style="25" customWidth="1"/>
    <col min="11263" max="11263" width="5.85546875" style="25" customWidth="1"/>
    <col min="11264" max="11264" width="10.42578125" style="25" customWidth="1"/>
    <col min="11265" max="11265" width="13" style="25" customWidth="1"/>
    <col min="11266" max="11266" width="15.140625" style="25" customWidth="1"/>
    <col min="11267" max="11267" width="7" style="25" customWidth="1"/>
    <col min="11268" max="11268" width="7.85546875" style="25" customWidth="1"/>
    <col min="11269" max="11269" width="9.140625" style="25"/>
    <col min="11270" max="11270" width="11.28515625" style="25" customWidth="1"/>
    <col min="11271" max="11271" width="15.42578125" style="25" customWidth="1"/>
    <col min="11272" max="11272" width="12.5703125" style="25" customWidth="1"/>
    <col min="11273" max="11273" width="14.42578125" style="25" customWidth="1"/>
    <col min="11274" max="11274" width="10.5703125" style="25" customWidth="1"/>
    <col min="11275" max="11515" width="9.140625" style="25"/>
    <col min="11516" max="11516" width="4.140625" style="25" customWidth="1"/>
    <col min="11517" max="11517" width="33.5703125" style="25" customWidth="1"/>
    <col min="11518" max="11518" width="8.28515625" style="25" customWidth="1"/>
    <col min="11519" max="11519" width="5.85546875" style="25" customWidth="1"/>
    <col min="11520" max="11520" width="10.42578125" style="25" customWidth="1"/>
    <col min="11521" max="11521" width="13" style="25" customWidth="1"/>
    <col min="11522" max="11522" width="15.140625" style="25" customWidth="1"/>
    <col min="11523" max="11523" width="7" style="25" customWidth="1"/>
    <col min="11524" max="11524" width="7.85546875" style="25" customWidth="1"/>
    <col min="11525" max="11525" width="9.140625" style="25"/>
    <col min="11526" max="11526" width="11.28515625" style="25" customWidth="1"/>
    <col min="11527" max="11527" width="15.42578125" style="25" customWidth="1"/>
    <col min="11528" max="11528" width="12.5703125" style="25" customWidth="1"/>
    <col min="11529" max="11529" width="14.42578125" style="25" customWidth="1"/>
    <col min="11530" max="11530" width="10.5703125" style="25" customWidth="1"/>
    <col min="11531" max="11771" width="9.140625" style="25"/>
    <col min="11772" max="11772" width="4.140625" style="25" customWidth="1"/>
    <col min="11773" max="11773" width="33.5703125" style="25" customWidth="1"/>
    <col min="11774" max="11774" width="8.28515625" style="25" customWidth="1"/>
    <col min="11775" max="11775" width="5.85546875" style="25" customWidth="1"/>
    <col min="11776" max="11776" width="10.42578125" style="25" customWidth="1"/>
    <col min="11777" max="11777" width="13" style="25" customWidth="1"/>
    <col min="11778" max="11778" width="15.140625" style="25" customWidth="1"/>
    <col min="11779" max="11779" width="7" style="25" customWidth="1"/>
    <col min="11780" max="11780" width="7.85546875" style="25" customWidth="1"/>
    <col min="11781" max="11781" width="9.140625" style="25"/>
    <col min="11782" max="11782" width="11.28515625" style="25" customWidth="1"/>
    <col min="11783" max="11783" width="15.42578125" style="25" customWidth="1"/>
    <col min="11784" max="11784" width="12.5703125" style="25" customWidth="1"/>
    <col min="11785" max="11785" width="14.42578125" style="25" customWidth="1"/>
    <col min="11786" max="11786" width="10.5703125" style="25" customWidth="1"/>
    <col min="11787" max="12027" width="9.140625" style="25"/>
    <col min="12028" max="12028" width="4.140625" style="25" customWidth="1"/>
    <col min="12029" max="12029" width="33.5703125" style="25" customWidth="1"/>
    <col min="12030" max="12030" width="8.28515625" style="25" customWidth="1"/>
    <col min="12031" max="12031" width="5.85546875" style="25" customWidth="1"/>
    <col min="12032" max="12032" width="10.42578125" style="25" customWidth="1"/>
    <col min="12033" max="12033" width="13" style="25" customWidth="1"/>
    <col min="12034" max="12034" width="15.140625" style="25" customWidth="1"/>
    <col min="12035" max="12035" width="7" style="25" customWidth="1"/>
    <col min="12036" max="12036" width="7.85546875" style="25" customWidth="1"/>
    <col min="12037" max="12037" width="9.140625" style="25"/>
    <col min="12038" max="12038" width="11.28515625" style="25" customWidth="1"/>
    <col min="12039" max="12039" width="15.42578125" style="25" customWidth="1"/>
    <col min="12040" max="12040" width="12.5703125" style="25" customWidth="1"/>
    <col min="12041" max="12041" width="14.42578125" style="25" customWidth="1"/>
    <col min="12042" max="12042" width="10.5703125" style="25" customWidth="1"/>
    <col min="12043" max="12283" width="9.140625" style="25"/>
    <col min="12284" max="12284" width="4.140625" style="25" customWidth="1"/>
    <col min="12285" max="12285" width="33.5703125" style="25" customWidth="1"/>
    <col min="12286" max="12286" width="8.28515625" style="25" customWidth="1"/>
    <col min="12287" max="12287" width="5.85546875" style="25" customWidth="1"/>
    <col min="12288" max="12288" width="10.42578125" style="25" customWidth="1"/>
    <col min="12289" max="12289" width="13" style="25" customWidth="1"/>
    <col min="12290" max="12290" width="15.140625" style="25" customWidth="1"/>
    <col min="12291" max="12291" width="7" style="25" customWidth="1"/>
    <col min="12292" max="12292" width="7.85546875" style="25" customWidth="1"/>
    <col min="12293" max="12293" width="9.140625" style="25"/>
    <col min="12294" max="12294" width="11.28515625" style="25" customWidth="1"/>
    <col min="12295" max="12295" width="15.42578125" style="25" customWidth="1"/>
    <col min="12296" max="12296" width="12.5703125" style="25" customWidth="1"/>
    <col min="12297" max="12297" width="14.42578125" style="25" customWidth="1"/>
    <col min="12298" max="12298" width="10.5703125" style="25" customWidth="1"/>
    <col min="12299" max="12539" width="9.140625" style="25"/>
    <col min="12540" max="12540" width="4.140625" style="25" customWidth="1"/>
    <col min="12541" max="12541" width="33.5703125" style="25" customWidth="1"/>
    <col min="12542" max="12542" width="8.28515625" style="25" customWidth="1"/>
    <col min="12543" max="12543" width="5.85546875" style="25" customWidth="1"/>
    <col min="12544" max="12544" width="10.42578125" style="25" customWidth="1"/>
    <col min="12545" max="12545" width="13" style="25" customWidth="1"/>
    <col min="12546" max="12546" width="15.140625" style="25" customWidth="1"/>
    <col min="12547" max="12547" width="7" style="25" customWidth="1"/>
    <col min="12548" max="12548" width="7.85546875" style="25" customWidth="1"/>
    <col min="12549" max="12549" width="9.140625" style="25"/>
    <col min="12550" max="12550" width="11.28515625" style="25" customWidth="1"/>
    <col min="12551" max="12551" width="15.42578125" style="25" customWidth="1"/>
    <col min="12552" max="12552" width="12.5703125" style="25" customWidth="1"/>
    <col min="12553" max="12553" width="14.42578125" style="25" customWidth="1"/>
    <col min="12554" max="12554" width="10.5703125" style="25" customWidth="1"/>
    <col min="12555" max="12795" width="9.140625" style="25"/>
    <col min="12796" max="12796" width="4.140625" style="25" customWidth="1"/>
    <col min="12797" max="12797" width="33.5703125" style="25" customWidth="1"/>
    <col min="12798" max="12798" width="8.28515625" style="25" customWidth="1"/>
    <col min="12799" max="12799" width="5.85546875" style="25" customWidth="1"/>
    <col min="12800" max="12800" width="10.42578125" style="25" customWidth="1"/>
    <col min="12801" max="12801" width="13" style="25" customWidth="1"/>
    <col min="12802" max="12802" width="15.140625" style="25" customWidth="1"/>
    <col min="12803" max="12803" width="7" style="25" customWidth="1"/>
    <col min="12804" max="12804" width="7.85546875" style="25" customWidth="1"/>
    <col min="12805" max="12805" width="9.140625" style="25"/>
    <col min="12806" max="12806" width="11.28515625" style="25" customWidth="1"/>
    <col min="12807" max="12807" width="15.42578125" style="25" customWidth="1"/>
    <col min="12808" max="12808" width="12.5703125" style="25" customWidth="1"/>
    <col min="12809" max="12809" width="14.42578125" style="25" customWidth="1"/>
    <col min="12810" max="12810" width="10.5703125" style="25" customWidth="1"/>
    <col min="12811" max="13051" width="9.140625" style="25"/>
    <col min="13052" max="13052" width="4.140625" style="25" customWidth="1"/>
    <col min="13053" max="13053" width="33.5703125" style="25" customWidth="1"/>
    <col min="13054" max="13054" width="8.28515625" style="25" customWidth="1"/>
    <col min="13055" max="13055" width="5.85546875" style="25" customWidth="1"/>
    <col min="13056" max="13056" width="10.42578125" style="25" customWidth="1"/>
    <col min="13057" max="13057" width="13" style="25" customWidth="1"/>
    <col min="13058" max="13058" width="15.140625" style="25" customWidth="1"/>
    <col min="13059" max="13059" width="7" style="25" customWidth="1"/>
    <col min="13060" max="13060" width="7.85546875" style="25" customWidth="1"/>
    <col min="13061" max="13061" width="9.140625" style="25"/>
    <col min="13062" max="13062" width="11.28515625" style="25" customWidth="1"/>
    <col min="13063" max="13063" width="15.42578125" style="25" customWidth="1"/>
    <col min="13064" max="13064" width="12.5703125" style="25" customWidth="1"/>
    <col min="13065" max="13065" width="14.42578125" style="25" customWidth="1"/>
    <col min="13066" max="13066" width="10.5703125" style="25" customWidth="1"/>
    <col min="13067" max="13307" width="9.140625" style="25"/>
    <col min="13308" max="13308" width="4.140625" style="25" customWidth="1"/>
    <col min="13309" max="13309" width="33.5703125" style="25" customWidth="1"/>
    <col min="13310" max="13310" width="8.28515625" style="25" customWidth="1"/>
    <col min="13311" max="13311" width="5.85546875" style="25" customWidth="1"/>
    <col min="13312" max="13312" width="10.42578125" style="25" customWidth="1"/>
    <col min="13313" max="13313" width="13" style="25" customWidth="1"/>
    <col min="13314" max="13314" width="15.140625" style="25" customWidth="1"/>
    <col min="13315" max="13315" width="7" style="25" customWidth="1"/>
    <col min="13316" max="13316" width="7.85546875" style="25" customWidth="1"/>
    <col min="13317" max="13317" width="9.140625" style="25"/>
    <col min="13318" max="13318" width="11.28515625" style="25" customWidth="1"/>
    <col min="13319" max="13319" width="15.42578125" style="25" customWidth="1"/>
    <col min="13320" max="13320" width="12.5703125" style="25" customWidth="1"/>
    <col min="13321" max="13321" width="14.42578125" style="25" customWidth="1"/>
    <col min="13322" max="13322" width="10.5703125" style="25" customWidth="1"/>
    <col min="13323" max="13563" width="9.140625" style="25"/>
    <col min="13564" max="13564" width="4.140625" style="25" customWidth="1"/>
    <col min="13565" max="13565" width="33.5703125" style="25" customWidth="1"/>
    <col min="13566" max="13566" width="8.28515625" style="25" customWidth="1"/>
    <col min="13567" max="13567" width="5.85546875" style="25" customWidth="1"/>
    <col min="13568" max="13568" width="10.42578125" style="25" customWidth="1"/>
    <col min="13569" max="13569" width="13" style="25" customWidth="1"/>
    <col min="13570" max="13570" width="15.140625" style="25" customWidth="1"/>
    <col min="13571" max="13571" width="7" style="25" customWidth="1"/>
    <col min="13572" max="13572" width="7.85546875" style="25" customWidth="1"/>
    <col min="13573" max="13573" width="9.140625" style="25"/>
    <col min="13574" max="13574" width="11.28515625" style="25" customWidth="1"/>
    <col min="13575" max="13575" width="15.42578125" style="25" customWidth="1"/>
    <col min="13576" max="13576" width="12.5703125" style="25" customWidth="1"/>
    <col min="13577" max="13577" width="14.42578125" style="25" customWidth="1"/>
    <col min="13578" max="13578" width="10.5703125" style="25" customWidth="1"/>
    <col min="13579" max="13819" width="9.140625" style="25"/>
    <col min="13820" max="13820" width="4.140625" style="25" customWidth="1"/>
    <col min="13821" max="13821" width="33.5703125" style="25" customWidth="1"/>
    <col min="13822" max="13822" width="8.28515625" style="25" customWidth="1"/>
    <col min="13823" max="13823" width="5.85546875" style="25" customWidth="1"/>
    <col min="13824" max="13824" width="10.42578125" style="25" customWidth="1"/>
    <col min="13825" max="13825" width="13" style="25" customWidth="1"/>
    <col min="13826" max="13826" width="15.140625" style="25" customWidth="1"/>
    <col min="13827" max="13827" width="7" style="25" customWidth="1"/>
    <col min="13828" max="13828" width="7.85546875" style="25" customWidth="1"/>
    <col min="13829" max="13829" width="9.140625" style="25"/>
    <col min="13830" max="13830" width="11.28515625" style="25" customWidth="1"/>
    <col min="13831" max="13831" width="15.42578125" style="25" customWidth="1"/>
    <col min="13832" max="13832" width="12.5703125" style="25" customWidth="1"/>
    <col min="13833" max="13833" width="14.42578125" style="25" customWidth="1"/>
    <col min="13834" max="13834" width="10.5703125" style="25" customWidth="1"/>
    <col min="13835" max="14075" width="9.140625" style="25"/>
    <col min="14076" max="14076" width="4.140625" style="25" customWidth="1"/>
    <col min="14077" max="14077" width="33.5703125" style="25" customWidth="1"/>
    <col min="14078" max="14078" width="8.28515625" style="25" customWidth="1"/>
    <col min="14079" max="14079" width="5.85546875" style="25" customWidth="1"/>
    <col min="14080" max="14080" width="10.42578125" style="25" customWidth="1"/>
    <col min="14081" max="14081" width="13" style="25" customWidth="1"/>
    <col min="14082" max="14082" width="15.140625" style="25" customWidth="1"/>
    <col min="14083" max="14083" width="7" style="25" customWidth="1"/>
    <col min="14084" max="14084" width="7.85546875" style="25" customWidth="1"/>
    <col min="14085" max="14085" width="9.140625" style="25"/>
    <col min="14086" max="14086" width="11.28515625" style="25" customWidth="1"/>
    <col min="14087" max="14087" width="15.42578125" style="25" customWidth="1"/>
    <col min="14088" max="14088" width="12.5703125" style="25" customWidth="1"/>
    <col min="14089" max="14089" width="14.42578125" style="25" customWidth="1"/>
    <col min="14090" max="14090" width="10.5703125" style="25" customWidth="1"/>
    <col min="14091" max="14331" width="9.140625" style="25"/>
    <col min="14332" max="14332" width="4.140625" style="25" customWidth="1"/>
    <col min="14333" max="14333" width="33.5703125" style="25" customWidth="1"/>
    <col min="14334" max="14334" width="8.28515625" style="25" customWidth="1"/>
    <col min="14335" max="14335" width="5.85546875" style="25" customWidth="1"/>
    <col min="14336" max="14336" width="10.42578125" style="25" customWidth="1"/>
    <col min="14337" max="14337" width="13" style="25" customWidth="1"/>
    <col min="14338" max="14338" width="15.140625" style="25" customWidth="1"/>
    <col min="14339" max="14339" width="7" style="25" customWidth="1"/>
    <col min="14340" max="14340" width="7.85546875" style="25" customWidth="1"/>
    <col min="14341" max="14341" width="9.140625" style="25"/>
    <col min="14342" max="14342" width="11.28515625" style="25" customWidth="1"/>
    <col min="14343" max="14343" width="15.42578125" style="25" customWidth="1"/>
    <col min="14344" max="14344" width="12.5703125" style="25" customWidth="1"/>
    <col min="14345" max="14345" width="14.42578125" style="25" customWidth="1"/>
    <col min="14346" max="14346" width="10.5703125" style="25" customWidth="1"/>
    <col min="14347" max="14587" width="9.140625" style="25"/>
    <col min="14588" max="14588" width="4.140625" style="25" customWidth="1"/>
    <col min="14589" max="14589" width="33.5703125" style="25" customWidth="1"/>
    <col min="14590" max="14590" width="8.28515625" style="25" customWidth="1"/>
    <col min="14591" max="14591" width="5.85546875" style="25" customWidth="1"/>
    <col min="14592" max="14592" width="10.42578125" style="25" customWidth="1"/>
    <col min="14593" max="14593" width="13" style="25" customWidth="1"/>
    <col min="14594" max="14594" width="15.140625" style="25" customWidth="1"/>
    <col min="14595" max="14595" width="7" style="25" customWidth="1"/>
    <col min="14596" max="14596" width="7.85546875" style="25" customWidth="1"/>
    <col min="14597" max="14597" width="9.140625" style="25"/>
    <col min="14598" max="14598" width="11.28515625" style="25" customWidth="1"/>
    <col min="14599" max="14599" width="15.42578125" style="25" customWidth="1"/>
    <col min="14600" max="14600" width="12.5703125" style="25" customWidth="1"/>
    <col min="14601" max="14601" width="14.42578125" style="25" customWidth="1"/>
    <col min="14602" max="14602" width="10.5703125" style="25" customWidth="1"/>
    <col min="14603" max="14843" width="9.140625" style="25"/>
    <col min="14844" max="14844" width="4.140625" style="25" customWidth="1"/>
    <col min="14845" max="14845" width="33.5703125" style="25" customWidth="1"/>
    <col min="14846" max="14846" width="8.28515625" style="25" customWidth="1"/>
    <col min="14847" max="14847" width="5.85546875" style="25" customWidth="1"/>
    <col min="14848" max="14848" width="10.42578125" style="25" customWidth="1"/>
    <col min="14849" max="14849" width="13" style="25" customWidth="1"/>
    <col min="14850" max="14850" width="15.140625" style="25" customWidth="1"/>
    <col min="14851" max="14851" width="7" style="25" customWidth="1"/>
    <col min="14852" max="14852" width="7.85546875" style="25" customWidth="1"/>
    <col min="14853" max="14853" width="9.140625" style="25"/>
    <col min="14854" max="14854" width="11.28515625" style="25" customWidth="1"/>
    <col min="14855" max="14855" width="15.42578125" style="25" customWidth="1"/>
    <col min="14856" max="14856" width="12.5703125" style="25" customWidth="1"/>
    <col min="14857" max="14857" width="14.42578125" style="25" customWidth="1"/>
    <col min="14858" max="14858" width="10.5703125" style="25" customWidth="1"/>
    <col min="14859" max="15099" width="9.140625" style="25"/>
    <col min="15100" max="15100" width="4.140625" style="25" customWidth="1"/>
    <col min="15101" max="15101" width="33.5703125" style="25" customWidth="1"/>
    <col min="15102" max="15102" width="8.28515625" style="25" customWidth="1"/>
    <col min="15103" max="15103" width="5.85546875" style="25" customWidth="1"/>
    <col min="15104" max="15104" width="10.42578125" style="25" customWidth="1"/>
    <col min="15105" max="15105" width="13" style="25" customWidth="1"/>
    <col min="15106" max="15106" width="15.140625" style="25" customWidth="1"/>
    <col min="15107" max="15107" width="7" style="25" customWidth="1"/>
    <col min="15108" max="15108" width="7.85546875" style="25" customWidth="1"/>
    <col min="15109" max="15109" width="9.140625" style="25"/>
    <col min="15110" max="15110" width="11.28515625" style="25" customWidth="1"/>
    <col min="15111" max="15111" width="15.42578125" style="25" customWidth="1"/>
    <col min="15112" max="15112" width="12.5703125" style="25" customWidth="1"/>
    <col min="15113" max="15113" width="14.42578125" style="25" customWidth="1"/>
    <col min="15114" max="15114" width="10.5703125" style="25" customWidth="1"/>
    <col min="15115" max="15355" width="9.140625" style="25"/>
    <col min="15356" max="15356" width="4.140625" style="25" customWidth="1"/>
    <col min="15357" max="15357" width="33.5703125" style="25" customWidth="1"/>
    <col min="15358" max="15358" width="8.28515625" style="25" customWidth="1"/>
    <col min="15359" max="15359" width="5.85546875" style="25" customWidth="1"/>
    <col min="15360" max="15360" width="10.42578125" style="25" customWidth="1"/>
    <col min="15361" max="15361" width="13" style="25" customWidth="1"/>
    <col min="15362" max="15362" width="15.140625" style="25" customWidth="1"/>
    <col min="15363" max="15363" width="7" style="25" customWidth="1"/>
    <col min="15364" max="15364" width="7.85546875" style="25" customWidth="1"/>
    <col min="15365" max="15365" width="9.140625" style="25"/>
    <col min="15366" max="15366" width="11.28515625" style="25" customWidth="1"/>
    <col min="15367" max="15367" width="15.42578125" style="25" customWidth="1"/>
    <col min="15368" max="15368" width="12.5703125" style="25" customWidth="1"/>
    <col min="15369" max="15369" width="14.42578125" style="25" customWidth="1"/>
    <col min="15370" max="15370" width="10.5703125" style="25" customWidth="1"/>
    <col min="15371" max="15611" width="9.140625" style="25"/>
    <col min="15612" max="15612" width="4.140625" style="25" customWidth="1"/>
    <col min="15613" max="15613" width="33.5703125" style="25" customWidth="1"/>
    <col min="15614" max="15614" width="8.28515625" style="25" customWidth="1"/>
    <col min="15615" max="15615" width="5.85546875" style="25" customWidth="1"/>
    <col min="15616" max="15616" width="10.42578125" style="25" customWidth="1"/>
    <col min="15617" max="15617" width="13" style="25" customWidth="1"/>
    <col min="15618" max="15618" width="15.140625" style="25" customWidth="1"/>
    <col min="15619" max="15619" width="7" style="25" customWidth="1"/>
    <col min="15620" max="15620" width="7.85546875" style="25" customWidth="1"/>
    <col min="15621" max="15621" width="9.140625" style="25"/>
    <col min="15622" max="15622" width="11.28515625" style="25" customWidth="1"/>
    <col min="15623" max="15623" width="15.42578125" style="25" customWidth="1"/>
    <col min="15624" max="15624" width="12.5703125" style="25" customWidth="1"/>
    <col min="15625" max="15625" width="14.42578125" style="25" customWidth="1"/>
    <col min="15626" max="15626" width="10.5703125" style="25" customWidth="1"/>
    <col min="15627" max="15867" width="9.140625" style="25"/>
    <col min="15868" max="15868" width="4.140625" style="25" customWidth="1"/>
    <col min="15869" max="15869" width="33.5703125" style="25" customWidth="1"/>
    <col min="15870" max="15870" width="8.28515625" style="25" customWidth="1"/>
    <col min="15871" max="15871" width="5.85546875" style="25" customWidth="1"/>
    <col min="15872" max="15872" width="10.42578125" style="25" customWidth="1"/>
    <col min="15873" max="15873" width="13" style="25" customWidth="1"/>
    <col min="15874" max="15874" width="15.140625" style="25" customWidth="1"/>
    <col min="15875" max="15875" width="7" style="25" customWidth="1"/>
    <col min="15876" max="15876" width="7.85546875" style="25" customWidth="1"/>
    <col min="15877" max="15877" width="9.140625" style="25"/>
    <col min="15878" max="15878" width="11.28515625" style="25" customWidth="1"/>
    <col min="15879" max="15879" width="15.42578125" style="25" customWidth="1"/>
    <col min="15880" max="15880" width="12.5703125" style="25" customWidth="1"/>
    <col min="15881" max="15881" width="14.42578125" style="25" customWidth="1"/>
    <col min="15882" max="15882" width="10.5703125" style="25" customWidth="1"/>
    <col min="15883" max="16123" width="9.140625" style="25"/>
    <col min="16124" max="16124" width="4.140625" style="25" customWidth="1"/>
    <col min="16125" max="16125" width="33.5703125" style="25" customWidth="1"/>
    <col min="16126" max="16126" width="8.28515625" style="25" customWidth="1"/>
    <col min="16127" max="16127" width="5.85546875" style="25" customWidth="1"/>
    <col min="16128" max="16128" width="10.42578125" style="25" customWidth="1"/>
    <col min="16129" max="16129" width="13" style="25" customWidth="1"/>
    <col min="16130" max="16130" width="15.140625" style="25" customWidth="1"/>
    <col min="16131" max="16131" width="7" style="25" customWidth="1"/>
    <col min="16132" max="16132" width="7.85546875" style="25" customWidth="1"/>
    <col min="16133" max="16133" width="9.140625" style="25"/>
    <col min="16134" max="16134" width="11.28515625" style="25" customWidth="1"/>
    <col min="16135" max="16135" width="15.42578125" style="25" customWidth="1"/>
    <col min="16136" max="16136" width="12.5703125" style="25" customWidth="1"/>
    <col min="16137" max="16137" width="14.42578125" style="25" customWidth="1"/>
    <col min="16138" max="16138" width="10.5703125" style="25" customWidth="1"/>
    <col min="16139" max="16384" width="9.140625" style="25"/>
  </cols>
  <sheetData>
    <row r="1" spans="1:29" ht="15" customHeight="1" x14ac:dyDescent="0.2">
      <c r="A1" s="23"/>
      <c r="B1" s="70"/>
      <c r="C1" s="144"/>
      <c r="D1" s="145"/>
      <c r="E1" s="145"/>
      <c r="F1" s="145"/>
      <c r="G1" s="145"/>
      <c r="H1" s="145"/>
      <c r="I1" s="145"/>
      <c r="J1" s="145"/>
      <c r="K1" s="145"/>
      <c r="L1" s="145"/>
      <c r="M1" s="145"/>
      <c r="N1" s="25"/>
      <c r="X1" s="26"/>
      <c r="Y1" s="26"/>
      <c r="Z1" s="26"/>
      <c r="AA1" s="26"/>
      <c r="AB1" s="26"/>
      <c r="AC1" s="26"/>
    </row>
    <row r="2" spans="1:29" x14ac:dyDescent="0.2">
      <c r="B2" s="27" t="s">
        <v>75</v>
      </c>
      <c r="C2" s="24"/>
      <c r="G2" s="41"/>
      <c r="H2" s="27"/>
      <c r="I2" s="24"/>
      <c r="J2" s="24"/>
      <c r="K2" s="24"/>
      <c r="L2" s="24"/>
      <c r="M2" s="24"/>
    </row>
    <row r="3" spans="1:29" x14ac:dyDescent="0.2">
      <c r="B3" s="27" t="s">
        <v>76</v>
      </c>
      <c r="C3" s="150"/>
      <c r="D3" s="145"/>
      <c r="E3" s="145"/>
      <c r="G3" s="41"/>
      <c r="H3" s="27"/>
    </row>
    <row r="4" spans="1:29" x14ac:dyDescent="0.2">
      <c r="B4" s="27" t="s">
        <v>77</v>
      </c>
      <c r="C4" s="150"/>
      <c r="D4" s="145"/>
      <c r="E4" s="145"/>
      <c r="F4" s="145"/>
      <c r="G4" s="145"/>
      <c r="H4" s="27"/>
    </row>
    <row r="5" spans="1:29" x14ac:dyDescent="0.2">
      <c r="B5" s="27" t="s">
        <v>78</v>
      </c>
      <c r="C5" s="148" t="s">
        <v>278</v>
      </c>
      <c r="D5" s="149"/>
      <c r="E5" s="149"/>
      <c r="F5" s="149"/>
      <c r="G5" s="149"/>
      <c r="H5" s="149"/>
      <c r="I5" s="149"/>
      <c r="J5" s="149"/>
      <c r="K5" s="149"/>
      <c r="L5" s="149"/>
      <c r="M5" s="149"/>
    </row>
    <row r="6" spans="1:29" x14ac:dyDescent="0.2">
      <c r="B6" s="86"/>
      <c r="C6" s="151"/>
      <c r="D6" s="151"/>
      <c r="E6" s="151"/>
      <c r="F6" s="151"/>
      <c r="G6" s="151"/>
      <c r="H6" s="151"/>
      <c r="I6" s="151"/>
      <c r="J6" s="151"/>
      <c r="K6" s="151"/>
      <c r="L6" s="151"/>
      <c r="M6" s="151"/>
    </row>
    <row r="7" spans="1:29" x14ac:dyDescent="0.2">
      <c r="B7" s="71"/>
    </row>
    <row r="8" spans="1:29" x14ac:dyDescent="0.2">
      <c r="B8" s="88"/>
    </row>
    <row r="9" spans="1:29" ht="18" x14ac:dyDescent="0.25">
      <c r="A9" s="152" t="s">
        <v>94</v>
      </c>
      <c r="B9" s="153"/>
      <c r="C9" s="153"/>
      <c r="D9" s="153"/>
      <c r="E9" s="153"/>
      <c r="F9" s="153"/>
      <c r="G9" s="153"/>
      <c r="H9" s="153"/>
      <c r="I9" s="153"/>
      <c r="J9" s="153"/>
      <c r="K9" s="153"/>
      <c r="L9" s="153"/>
      <c r="M9" s="153"/>
    </row>
    <row r="10" spans="1:29" ht="15" customHeight="1" x14ac:dyDescent="0.2">
      <c r="A10" s="146"/>
      <c r="B10" s="147"/>
      <c r="C10" s="147"/>
      <c r="D10" s="147"/>
      <c r="E10" s="147"/>
      <c r="F10" s="147"/>
      <c r="G10" s="147"/>
      <c r="H10" s="147"/>
      <c r="I10" s="147"/>
      <c r="J10" s="147"/>
      <c r="K10" s="147"/>
      <c r="L10" s="147"/>
      <c r="M10" s="147"/>
    </row>
    <row r="11" spans="1:29" x14ac:dyDescent="0.2">
      <c r="I11" s="25" t="s">
        <v>79</v>
      </c>
      <c r="L11" s="30">
        <v>1.04</v>
      </c>
    </row>
    <row r="12" spans="1:29" ht="61.5" customHeight="1" x14ac:dyDescent="0.2">
      <c r="A12" s="51" t="s">
        <v>74</v>
      </c>
      <c r="B12" s="52" t="s">
        <v>80</v>
      </c>
      <c r="C12" s="51" t="s">
        <v>81</v>
      </c>
      <c r="D12" s="51" t="s">
        <v>82</v>
      </c>
      <c r="E12" s="51" t="s">
        <v>83</v>
      </c>
      <c r="F12" s="53" t="s">
        <v>84</v>
      </c>
      <c r="G12" s="54" t="s">
        <v>85</v>
      </c>
      <c r="H12" s="51" t="s">
        <v>86</v>
      </c>
      <c r="I12" s="51" t="s">
        <v>92</v>
      </c>
      <c r="J12" s="51" t="s">
        <v>87</v>
      </c>
      <c r="K12" s="55" t="s">
        <v>88</v>
      </c>
      <c r="L12" s="51" t="s">
        <v>277</v>
      </c>
      <c r="M12" s="53" t="s">
        <v>89</v>
      </c>
    </row>
    <row r="13" spans="1:29" x14ac:dyDescent="0.2">
      <c r="A13" s="56"/>
      <c r="B13" s="51"/>
      <c r="C13" s="73"/>
      <c r="D13" s="74"/>
      <c r="E13" s="75"/>
      <c r="F13" s="76"/>
      <c r="G13" s="68"/>
      <c r="H13" s="60"/>
      <c r="I13" s="61"/>
      <c r="J13" s="75"/>
      <c r="K13" s="72"/>
      <c r="L13" s="72"/>
      <c r="M13" s="76"/>
    </row>
    <row r="14" spans="1:29" ht="50.25" customHeight="1" x14ac:dyDescent="0.2">
      <c r="A14" s="56">
        <v>1</v>
      </c>
      <c r="B14" s="67" t="s">
        <v>107</v>
      </c>
      <c r="C14" s="73">
        <v>122.08</v>
      </c>
      <c r="D14" s="74" t="s">
        <v>95</v>
      </c>
      <c r="E14" s="75"/>
      <c r="F14" s="76">
        <f>ROUND(C14*E14,2)</f>
        <v>0</v>
      </c>
      <c r="G14" s="68"/>
      <c r="H14" s="60"/>
      <c r="I14" s="61"/>
      <c r="J14" s="75"/>
      <c r="K14" s="72"/>
      <c r="L14" s="72"/>
      <c r="M14" s="76"/>
    </row>
    <row r="15" spans="1:29" x14ac:dyDescent="0.2">
      <c r="A15" s="56"/>
      <c r="B15" s="67"/>
      <c r="C15" s="73"/>
      <c r="D15" s="74"/>
      <c r="E15" s="75"/>
      <c r="F15" s="76"/>
      <c r="G15" s="68" t="s">
        <v>96</v>
      </c>
      <c r="H15" s="60" t="s">
        <v>95</v>
      </c>
      <c r="I15" s="61">
        <v>2.1</v>
      </c>
      <c r="J15" s="75">
        <f>C14*I15</f>
        <v>256.36799999999999</v>
      </c>
      <c r="K15" s="72"/>
      <c r="L15" s="72">
        <f t="shared" ref="L15:L21" si="0">ROUND($L$11*K15,2)</f>
        <v>0</v>
      </c>
      <c r="M15" s="76">
        <f>L15*J15</f>
        <v>0</v>
      </c>
    </row>
    <row r="16" spans="1:29" x14ac:dyDescent="0.2">
      <c r="A16" s="56"/>
      <c r="B16" s="67"/>
      <c r="C16" s="73"/>
      <c r="D16" s="74"/>
      <c r="E16" s="75"/>
      <c r="F16" s="76"/>
      <c r="G16" s="68" t="s">
        <v>105</v>
      </c>
      <c r="H16" s="60" t="s">
        <v>97</v>
      </c>
      <c r="I16" s="61">
        <v>0.83</v>
      </c>
      <c r="J16" s="75">
        <f>C14*I16</f>
        <v>101.32639999999999</v>
      </c>
      <c r="K16" s="72"/>
      <c r="L16" s="72">
        <f t="shared" si="0"/>
        <v>0</v>
      </c>
      <c r="M16" s="76">
        <f t="shared" ref="M16:M21" si="1">L16*J16</f>
        <v>0</v>
      </c>
    </row>
    <row r="17" spans="1:13" x14ac:dyDescent="0.2">
      <c r="A17" s="56"/>
      <c r="B17" s="67"/>
      <c r="C17" s="73"/>
      <c r="D17" s="74"/>
      <c r="E17" s="75"/>
      <c r="F17" s="76"/>
      <c r="G17" s="68" t="s">
        <v>106</v>
      </c>
      <c r="H17" s="60" t="s">
        <v>97</v>
      </c>
      <c r="I17" s="61">
        <v>2.41</v>
      </c>
      <c r="J17" s="75">
        <f>C14*I17</f>
        <v>294.21280000000002</v>
      </c>
      <c r="K17" s="72"/>
      <c r="L17" s="72">
        <f t="shared" si="0"/>
        <v>0</v>
      </c>
      <c r="M17" s="76">
        <f t="shared" si="1"/>
        <v>0</v>
      </c>
    </row>
    <row r="18" spans="1:13" x14ac:dyDescent="0.2">
      <c r="A18" s="56"/>
      <c r="B18" s="67"/>
      <c r="C18" s="73"/>
      <c r="D18" s="74"/>
      <c r="E18" s="75"/>
      <c r="F18" s="76"/>
      <c r="G18" s="68" t="s">
        <v>98</v>
      </c>
      <c r="H18" s="60" t="s">
        <v>99</v>
      </c>
      <c r="I18" s="61">
        <v>37.299999999999997</v>
      </c>
      <c r="J18" s="75">
        <f>C14*I18</f>
        <v>4553.5839999999998</v>
      </c>
      <c r="K18" s="72"/>
      <c r="L18" s="72">
        <f t="shared" si="0"/>
        <v>0</v>
      </c>
      <c r="M18" s="76">
        <f t="shared" si="1"/>
        <v>0</v>
      </c>
    </row>
    <row r="19" spans="1:13" x14ac:dyDescent="0.2">
      <c r="A19" s="56"/>
      <c r="B19" s="67"/>
      <c r="C19" s="73"/>
      <c r="D19" s="74"/>
      <c r="E19" s="75"/>
      <c r="F19" s="76"/>
      <c r="G19" s="68" t="s">
        <v>100</v>
      </c>
      <c r="H19" s="60" t="s">
        <v>99</v>
      </c>
      <c r="I19" s="61">
        <v>2.5</v>
      </c>
      <c r="J19" s="75">
        <f>C14*I19</f>
        <v>305.2</v>
      </c>
      <c r="K19" s="72"/>
      <c r="L19" s="72">
        <f t="shared" si="0"/>
        <v>0</v>
      </c>
      <c r="M19" s="76">
        <f t="shared" si="1"/>
        <v>0</v>
      </c>
    </row>
    <row r="20" spans="1:13" x14ac:dyDescent="0.2">
      <c r="A20" s="56"/>
      <c r="B20" s="67"/>
      <c r="C20" s="73"/>
      <c r="D20" s="74"/>
      <c r="E20" s="75"/>
      <c r="F20" s="76"/>
      <c r="G20" s="68" t="s">
        <v>101</v>
      </c>
      <c r="H20" s="60" t="s">
        <v>99</v>
      </c>
      <c r="I20" s="61">
        <v>6.07</v>
      </c>
      <c r="J20" s="75">
        <f>C14*I20</f>
        <v>741.02560000000005</v>
      </c>
      <c r="K20" s="72"/>
      <c r="L20" s="72">
        <f t="shared" si="0"/>
        <v>0</v>
      </c>
      <c r="M20" s="76">
        <f t="shared" si="1"/>
        <v>0</v>
      </c>
    </row>
    <row r="21" spans="1:13" ht="12.75" customHeight="1" x14ac:dyDescent="0.2">
      <c r="A21" s="56"/>
      <c r="B21" s="67"/>
      <c r="C21" s="73"/>
      <c r="D21" s="74"/>
      <c r="E21" s="75"/>
      <c r="F21" s="76"/>
      <c r="G21" s="68" t="s">
        <v>111</v>
      </c>
      <c r="H21" s="60" t="s">
        <v>97</v>
      </c>
      <c r="I21" s="61">
        <v>0.86</v>
      </c>
      <c r="J21" s="75">
        <f>C14*I21</f>
        <v>104.9888</v>
      </c>
      <c r="K21" s="72"/>
      <c r="L21" s="72">
        <f t="shared" si="0"/>
        <v>0</v>
      </c>
      <c r="M21" s="76">
        <f t="shared" si="1"/>
        <v>0</v>
      </c>
    </row>
    <row r="22" spans="1:13" x14ac:dyDescent="0.2">
      <c r="A22" s="89">
        <v>2</v>
      </c>
      <c r="B22" s="67" t="s">
        <v>108</v>
      </c>
      <c r="C22" s="73">
        <v>122.08</v>
      </c>
      <c r="D22" s="74" t="s">
        <v>95</v>
      </c>
      <c r="E22" s="75"/>
      <c r="F22" s="76">
        <f>ROUND(C22*E22,2)</f>
        <v>0</v>
      </c>
      <c r="G22" s="68"/>
      <c r="H22" s="90"/>
      <c r="I22" s="61"/>
      <c r="J22" s="75"/>
      <c r="K22" s="72"/>
      <c r="L22" s="72"/>
      <c r="M22" s="76"/>
    </row>
    <row r="23" spans="1:13" x14ac:dyDescent="0.2">
      <c r="A23" s="89"/>
      <c r="B23" s="67"/>
      <c r="C23" s="73"/>
      <c r="D23" s="74"/>
      <c r="E23" s="75"/>
      <c r="F23" s="76"/>
      <c r="G23" s="68" t="s">
        <v>253</v>
      </c>
      <c r="H23" s="90" t="s">
        <v>95</v>
      </c>
      <c r="I23" s="61">
        <v>1.03</v>
      </c>
      <c r="J23" s="75">
        <f>C22*I23</f>
        <v>125.7424</v>
      </c>
      <c r="K23" s="72"/>
      <c r="L23" s="72">
        <f t="shared" ref="L23" si="2">ROUND($L$11*K23,2)</f>
        <v>0</v>
      </c>
      <c r="M23" s="76">
        <f t="shared" ref="M23" si="3">L23*J23</f>
        <v>0</v>
      </c>
    </row>
    <row r="24" spans="1:13" ht="25.5" x14ac:dyDescent="0.2">
      <c r="A24" s="56">
        <v>3</v>
      </c>
      <c r="B24" s="67" t="s">
        <v>109</v>
      </c>
      <c r="C24" s="73">
        <v>280</v>
      </c>
      <c r="D24" s="74" t="s">
        <v>97</v>
      </c>
      <c r="E24" s="75"/>
      <c r="F24" s="76">
        <f>ROUND(C24*E24,2)</f>
        <v>0</v>
      </c>
      <c r="G24" s="68"/>
      <c r="H24" s="90"/>
      <c r="I24" s="61"/>
      <c r="J24" s="75"/>
      <c r="K24" s="72"/>
      <c r="L24" s="72"/>
      <c r="M24" s="76"/>
    </row>
    <row r="25" spans="1:13" x14ac:dyDescent="0.2">
      <c r="A25" s="56"/>
      <c r="B25" s="67"/>
      <c r="C25" s="73"/>
      <c r="D25" s="74"/>
      <c r="E25" s="75"/>
      <c r="F25" s="76"/>
      <c r="G25" s="68" t="s">
        <v>110</v>
      </c>
      <c r="H25" s="90" t="s">
        <v>95</v>
      </c>
      <c r="I25" s="61">
        <v>0.02</v>
      </c>
      <c r="J25" s="75">
        <f>C24*I25</f>
        <v>5.6000000000000005</v>
      </c>
      <c r="K25" s="72"/>
      <c r="L25" s="72">
        <f t="shared" ref="L25" si="4">ROUND($L$11*K25,2)</f>
        <v>0</v>
      </c>
      <c r="M25" s="76">
        <f>L25*J25</f>
        <v>0</v>
      </c>
    </row>
    <row r="26" spans="1:13" ht="27.75" customHeight="1" x14ac:dyDescent="0.2">
      <c r="A26" s="56"/>
      <c r="B26" s="67"/>
      <c r="C26" s="73"/>
      <c r="D26" s="74"/>
      <c r="E26" s="75"/>
      <c r="F26" s="76"/>
      <c r="G26" s="68" t="s">
        <v>112</v>
      </c>
      <c r="H26" s="90" t="s">
        <v>102</v>
      </c>
      <c r="I26" s="87">
        <v>1.0999999999999999E-2</v>
      </c>
      <c r="J26" s="75">
        <f>C24*I26</f>
        <v>3.0799999999999996</v>
      </c>
      <c r="K26" s="72"/>
      <c r="L26" s="72">
        <f t="shared" ref="L26:L28" si="5">ROUND($L$11*K26,2)</f>
        <v>0</v>
      </c>
      <c r="M26" s="76">
        <f t="shared" ref="M26:M28" si="6">L26*J26</f>
        <v>0</v>
      </c>
    </row>
    <row r="27" spans="1:13" ht="25.5" x14ac:dyDescent="0.2">
      <c r="A27" s="56"/>
      <c r="B27" s="67"/>
      <c r="C27" s="73"/>
      <c r="D27" s="74"/>
      <c r="E27" s="75"/>
      <c r="F27" s="76"/>
      <c r="G27" s="68" t="s">
        <v>111</v>
      </c>
      <c r="H27" s="90" t="s">
        <v>97</v>
      </c>
      <c r="I27" s="61">
        <v>1.1000000000000001</v>
      </c>
      <c r="J27" s="75">
        <f>C24*I27</f>
        <v>308</v>
      </c>
      <c r="K27" s="72"/>
      <c r="L27" s="72">
        <f t="shared" si="5"/>
        <v>0</v>
      </c>
      <c r="M27" s="76">
        <f t="shared" si="6"/>
        <v>0</v>
      </c>
    </row>
    <row r="28" spans="1:13" x14ac:dyDescent="0.2">
      <c r="A28" s="56"/>
      <c r="B28" s="67"/>
      <c r="C28" s="73"/>
      <c r="D28" s="74"/>
      <c r="E28" s="75"/>
      <c r="F28" s="76"/>
      <c r="G28" s="68" t="s">
        <v>103</v>
      </c>
      <c r="H28" s="90" t="s">
        <v>104</v>
      </c>
      <c r="I28" s="87">
        <v>0.39700000000000002</v>
      </c>
      <c r="J28" s="75">
        <f>C24*I28</f>
        <v>111.16000000000001</v>
      </c>
      <c r="K28" s="72"/>
      <c r="L28" s="72">
        <f t="shared" si="5"/>
        <v>0</v>
      </c>
      <c r="M28" s="76">
        <f t="shared" si="6"/>
        <v>0</v>
      </c>
    </row>
    <row r="29" spans="1:13" x14ac:dyDescent="0.2">
      <c r="A29" s="56">
        <v>4</v>
      </c>
      <c r="B29" s="67" t="s">
        <v>113</v>
      </c>
      <c r="C29" s="73">
        <v>18.7</v>
      </c>
      <c r="D29" s="74" t="s">
        <v>95</v>
      </c>
      <c r="E29" s="75"/>
      <c r="F29" s="76">
        <f>ROUND(C29*E29,2)</f>
        <v>0</v>
      </c>
      <c r="G29" s="68"/>
      <c r="H29" s="60"/>
      <c r="I29" s="61"/>
      <c r="J29" s="75"/>
      <c r="K29" s="72"/>
      <c r="L29" s="72"/>
      <c r="M29" s="76"/>
    </row>
    <row r="30" spans="1:13" x14ac:dyDescent="0.2">
      <c r="A30" s="56"/>
      <c r="B30" s="67"/>
      <c r="C30" s="73"/>
      <c r="D30" s="74"/>
      <c r="E30" s="75"/>
      <c r="F30" s="76"/>
      <c r="G30" s="68" t="s">
        <v>96</v>
      </c>
      <c r="H30" s="60" t="s">
        <v>95</v>
      </c>
      <c r="I30" s="61">
        <v>2.1</v>
      </c>
      <c r="J30" s="75">
        <f>C29*I30</f>
        <v>39.270000000000003</v>
      </c>
      <c r="K30" s="72"/>
      <c r="L30" s="72">
        <f t="shared" ref="L30:L35" si="7">ROUND($L$11*K30,2)</f>
        <v>0</v>
      </c>
      <c r="M30" s="76">
        <f t="shared" ref="M30:M35" si="8">L30*J30</f>
        <v>0</v>
      </c>
    </row>
    <row r="31" spans="1:13" x14ac:dyDescent="0.2">
      <c r="A31" s="56"/>
      <c r="B31" s="67"/>
      <c r="C31" s="73"/>
      <c r="D31" s="74"/>
      <c r="E31" s="75"/>
      <c r="F31" s="76"/>
      <c r="G31" s="68" t="s">
        <v>105</v>
      </c>
      <c r="H31" s="60" t="s">
        <v>97</v>
      </c>
      <c r="I31" s="61">
        <v>0.83</v>
      </c>
      <c r="J31" s="75">
        <f>C29*I31</f>
        <v>15.520999999999999</v>
      </c>
      <c r="K31" s="72"/>
      <c r="L31" s="72">
        <f t="shared" si="7"/>
        <v>0</v>
      </c>
      <c r="M31" s="76">
        <f t="shared" si="8"/>
        <v>0</v>
      </c>
    </row>
    <row r="32" spans="1:13" x14ac:dyDescent="0.2">
      <c r="A32" s="56"/>
      <c r="B32" s="67"/>
      <c r="C32" s="73"/>
      <c r="D32" s="74"/>
      <c r="E32" s="75"/>
      <c r="F32" s="76"/>
      <c r="G32" s="68" t="s">
        <v>106</v>
      </c>
      <c r="H32" s="60" t="s">
        <v>97</v>
      </c>
      <c r="I32" s="61">
        <v>2.41</v>
      </c>
      <c r="J32" s="75">
        <f>C29*I32</f>
        <v>45.067</v>
      </c>
      <c r="K32" s="72"/>
      <c r="L32" s="72">
        <f t="shared" si="7"/>
        <v>0</v>
      </c>
      <c r="M32" s="76">
        <f t="shared" si="8"/>
        <v>0</v>
      </c>
    </row>
    <row r="33" spans="1:13" x14ac:dyDescent="0.2">
      <c r="A33" s="56"/>
      <c r="B33" s="67"/>
      <c r="C33" s="73"/>
      <c r="D33" s="74"/>
      <c r="E33" s="75"/>
      <c r="F33" s="76"/>
      <c r="G33" s="68" t="s">
        <v>98</v>
      </c>
      <c r="H33" s="60" t="s">
        <v>99</v>
      </c>
      <c r="I33" s="61">
        <v>37.299999999999997</v>
      </c>
      <c r="J33" s="75">
        <f>C29*I33</f>
        <v>697.50999999999988</v>
      </c>
      <c r="K33" s="72"/>
      <c r="L33" s="72">
        <f t="shared" si="7"/>
        <v>0</v>
      </c>
      <c r="M33" s="76">
        <f t="shared" si="8"/>
        <v>0</v>
      </c>
    </row>
    <row r="34" spans="1:13" x14ac:dyDescent="0.2">
      <c r="A34" s="56"/>
      <c r="B34" s="67"/>
      <c r="C34" s="73"/>
      <c r="D34" s="74"/>
      <c r="E34" s="75"/>
      <c r="F34" s="76"/>
      <c r="G34" s="68" t="s">
        <v>100</v>
      </c>
      <c r="H34" s="60" t="s">
        <v>99</v>
      </c>
      <c r="I34" s="61">
        <v>2.5</v>
      </c>
      <c r="J34" s="75">
        <f>C29*I34</f>
        <v>46.75</v>
      </c>
      <c r="K34" s="72"/>
      <c r="L34" s="72">
        <f t="shared" si="7"/>
        <v>0</v>
      </c>
      <c r="M34" s="76">
        <f t="shared" si="8"/>
        <v>0</v>
      </c>
    </row>
    <row r="35" spans="1:13" x14ac:dyDescent="0.2">
      <c r="A35" s="56"/>
      <c r="B35" s="67"/>
      <c r="C35" s="73"/>
      <c r="D35" s="74"/>
      <c r="E35" s="75"/>
      <c r="F35" s="76"/>
      <c r="G35" s="68" t="s">
        <v>101</v>
      </c>
      <c r="H35" s="60" t="s">
        <v>99</v>
      </c>
      <c r="I35" s="61">
        <v>6.07</v>
      </c>
      <c r="J35" s="75">
        <f>C29*I35</f>
        <v>113.509</v>
      </c>
      <c r="K35" s="72"/>
      <c r="L35" s="72">
        <f t="shared" si="7"/>
        <v>0</v>
      </c>
      <c r="M35" s="76">
        <f t="shared" si="8"/>
        <v>0</v>
      </c>
    </row>
    <row r="36" spans="1:13" x14ac:dyDescent="0.2">
      <c r="A36" s="56">
        <v>5</v>
      </c>
      <c r="B36" s="67" t="s">
        <v>114</v>
      </c>
      <c r="C36" s="73">
        <v>136</v>
      </c>
      <c r="D36" s="74" t="s">
        <v>97</v>
      </c>
      <c r="E36" s="75"/>
      <c r="F36" s="76">
        <f>ROUND(C36*E36,2)</f>
        <v>0</v>
      </c>
      <c r="G36" s="68"/>
      <c r="H36" s="60"/>
      <c r="I36" s="61"/>
      <c r="J36" s="75"/>
      <c r="K36" s="72"/>
      <c r="L36" s="72"/>
      <c r="M36" s="76"/>
    </row>
    <row r="37" spans="1:13" ht="25.5" x14ac:dyDescent="0.2">
      <c r="A37" s="56"/>
      <c r="B37" s="67"/>
      <c r="C37" s="73"/>
      <c r="D37" s="74"/>
      <c r="E37" s="75"/>
      <c r="F37" s="76"/>
      <c r="G37" s="68" t="s">
        <v>115</v>
      </c>
      <c r="H37" s="60" t="s">
        <v>97</v>
      </c>
      <c r="I37" s="61">
        <v>1.05</v>
      </c>
      <c r="J37" s="75">
        <f>C36*I37</f>
        <v>142.80000000000001</v>
      </c>
      <c r="K37" s="72"/>
      <c r="L37" s="72">
        <f>ROUND($L$11*K37,2)</f>
        <v>0</v>
      </c>
      <c r="M37" s="76">
        <f>L37*J37</f>
        <v>0</v>
      </c>
    </row>
    <row r="38" spans="1:13" ht="13.5" customHeight="1" x14ac:dyDescent="0.2">
      <c r="A38" s="56">
        <v>6</v>
      </c>
      <c r="B38" s="67" t="s">
        <v>116</v>
      </c>
      <c r="C38" s="73">
        <v>3.64</v>
      </c>
      <c r="D38" s="74" t="s">
        <v>95</v>
      </c>
      <c r="E38" s="75"/>
      <c r="F38" s="76">
        <f>ROUND(C38*E38,2)</f>
        <v>0</v>
      </c>
      <c r="G38" s="68"/>
      <c r="H38" s="60"/>
      <c r="I38" s="61"/>
      <c r="J38" s="75"/>
      <c r="K38" s="72"/>
      <c r="L38" s="72"/>
      <c r="M38" s="76"/>
    </row>
    <row r="39" spans="1:13" ht="25.5" x14ac:dyDescent="0.2">
      <c r="A39" s="56"/>
      <c r="B39" s="67"/>
      <c r="C39" s="73"/>
      <c r="D39" s="74"/>
      <c r="E39" s="75"/>
      <c r="F39" s="76"/>
      <c r="G39" s="68" t="s">
        <v>117</v>
      </c>
      <c r="H39" s="60" t="s">
        <v>99</v>
      </c>
      <c r="I39" s="61"/>
      <c r="J39" s="75">
        <v>1</v>
      </c>
      <c r="K39" s="72"/>
      <c r="L39" s="72">
        <f>ROUND($L$11*K39,2)</f>
        <v>0</v>
      </c>
      <c r="M39" s="76">
        <f>L39*J39</f>
        <v>0</v>
      </c>
    </row>
    <row r="40" spans="1:13" x14ac:dyDescent="0.2">
      <c r="A40" s="56"/>
      <c r="B40" s="67"/>
      <c r="C40" s="73"/>
      <c r="D40" s="74"/>
      <c r="E40" s="75"/>
      <c r="F40" s="76"/>
      <c r="G40" s="68" t="s">
        <v>118</v>
      </c>
      <c r="H40" s="60" t="s">
        <v>99</v>
      </c>
      <c r="I40" s="61"/>
      <c r="J40" s="75">
        <v>1</v>
      </c>
      <c r="K40" s="72"/>
      <c r="L40" s="72">
        <f>ROUND($L$11*K40,2)</f>
        <v>0</v>
      </c>
      <c r="M40" s="76">
        <f>L40*J40</f>
        <v>0</v>
      </c>
    </row>
    <row r="41" spans="1:13" ht="25.5" x14ac:dyDescent="0.2">
      <c r="A41" s="56"/>
      <c r="B41" s="67"/>
      <c r="C41" s="73"/>
      <c r="D41" s="74"/>
      <c r="E41" s="75"/>
      <c r="F41" s="76"/>
      <c r="G41" s="68" t="s">
        <v>119</v>
      </c>
      <c r="H41" s="60" t="s">
        <v>99</v>
      </c>
      <c r="I41" s="61"/>
      <c r="J41" s="75">
        <v>10</v>
      </c>
      <c r="K41" s="72"/>
      <c r="L41" s="72">
        <f>ROUND($L$11*K41,2)</f>
        <v>0</v>
      </c>
      <c r="M41" s="76">
        <f>L41*J41</f>
        <v>0</v>
      </c>
    </row>
    <row r="42" spans="1:13" ht="15" customHeight="1" x14ac:dyDescent="0.2">
      <c r="A42" s="56">
        <v>7</v>
      </c>
      <c r="B42" s="67" t="s">
        <v>120</v>
      </c>
      <c r="C42" s="73">
        <v>1</v>
      </c>
      <c r="D42" s="74" t="s">
        <v>99</v>
      </c>
      <c r="E42" s="75"/>
      <c r="F42" s="76">
        <f>ROUND(C42*E42,2)</f>
        <v>0</v>
      </c>
      <c r="G42" s="68"/>
      <c r="H42" s="60"/>
      <c r="I42" s="61"/>
      <c r="J42" s="75"/>
      <c r="K42" s="72"/>
      <c r="L42" s="72"/>
      <c r="M42" s="76"/>
    </row>
    <row r="43" spans="1:13" x14ac:dyDescent="0.2">
      <c r="A43" s="56"/>
      <c r="B43" s="67"/>
      <c r="C43" s="73"/>
      <c r="D43" s="74"/>
      <c r="E43" s="75"/>
      <c r="F43" s="76"/>
      <c r="G43" s="68" t="s">
        <v>121</v>
      </c>
      <c r="H43" s="60" t="s">
        <v>99</v>
      </c>
      <c r="I43" s="61"/>
      <c r="J43" s="75">
        <v>1</v>
      </c>
      <c r="K43" s="72"/>
      <c r="L43" s="72">
        <f>ROUND($L$11*K43,2)</f>
        <v>0</v>
      </c>
      <c r="M43" s="76">
        <f>L43*J43</f>
        <v>0</v>
      </c>
    </row>
    <row r="44" spans="1:13" x14ac:dyDescent="0.2">
      <c r="A44" s="56"/>
      <c r="B44" s="67"/>
      <c r="C44" s="73"/>
      <c r="D44" s="74"/>
      <c r="E44" s="75"/>
      <c r="F44" s="76"/>
      <c r="G44" s="68" t="s">
        <v>122</v>
      </c>
      <c r="H44" s="60" t="s">
        <v>99</v>
      </c>
      <c r="I44" s="61"/>
      <c r="J44" s="75">
        <v>4</v>
      </c>
      <c r="K44" s="72"/>
      <c r="L44" s="72">
        <f>ROUND($L$11*K44,2)</f>
        <v>0</v>
      </c>
      <c r="M44" s="76">
        <f>L44*J44</f>
        <v>0</v>
      </c>
    </row>
    <row r="45" spans="1:13" ht="25.5" x14ac:dyDescent="0.2">
      <c r="A45" s="56">
        <v>8</v>
      </c>
      <c r="B45" s="67" t="s">
        <v>259</v>
      </c>
      <c r="C45" s="73">
        <v>222</v>
      </c>
      <c r="D45" s="74" t="s">
        <v>95</v>
      </c>
      <c r="E45" s="75"/>
      <c r="F45" s="76">
        <f>ROUND(C45*E45,2)</f>
        <v>0</v>
      </c>
      <c r="G45" s="68"/>
      <c r="H45" s="60"/>
      <c r="I45" s="61"/>
      <c r="J45" s="75"/>
      <c r="K45" s="72"/>
      <c r="L45" s="72"/>
      <c r="M45" s="76"/>
    </row>
    <row r="46" spans="1:13" x14ac:dyDescent="0.2">
      <c r="A46" s="56"/>
      <c r="B46" s="67"/>
      <c r="C46" s="73"/>
      <c r="D46" s="74"/>
      <c r="E46" s="75"/>
      <c r="F46" s="76"/>
      <c r="G46" s="68" t="s">
        <v>110</v>
      </c>
      <c r="H46" s="60" t="s">
        <v>95</v>
      </c>
      <c r="I46" s="61">
        <v>8.0000000000000002E-3</v>
      </c>
      <c r="J46" s="75">
        <f>C45*I46</f>
        <v>1.776</v>
      </c>
      <c r="K46" s="72"/>
      <c r="L46" s="72">
        <f>ROUND($L$11*K46,2)</f>
        <v>0</v>
      </c>
      <c r="M46" s="76">
        <f>L46*J46</f>
        <v>0</v>
      </c>
    </row>
    <row r="47" spans="1:13" ht="25.5" x14ac:dyDescent="0.2">
      <c r="A47" s="56"/>
      <c r="B47" s="67"/>
      <c r="C47" s="73"/>
      <c r="D47" s="74"/>
      <c r="E47" s="75"/>
      <c r="F47" s="76"/>
      <c r="G47" s="68" t="s">
        <v>123</v>
      </c>
      <c r="H47" s="60" t="s">
        <v>102</v>
      </c>
      <c r="I47" s="61">
        <v>0.2</v>
      </c>
      <c r="J47" s="75">
        <f>C45*I47</f>
        <v>44.400000000000006</v>
      </c>
      <c r="K47" s="72"/>
      <c r="L47" s="72">
        <f>ROUND($L$11*K47,2)</f>
        <v>0</v>
      </c>
      <c r="M47" s="76">
        <f>L47*J47</f>
        <v>0</v>
      </c>
    </row>
    <row r="48" spans="1:13" x14ac:dyDescent="0.2">
      <c r="A48" s="56"/>
      <c r="B48" s="67"/>
      <c r="C48" s="73"/>
      <c r="D48" s="74"/>
      <c r="E48" s="75"/>
      <c r="F48" s="76"/>
      <c r="G48" s="68" t="s">
        <v>258</v>
      </c>
      <c r="H48" s="60" t="s">
        <v>104</v>
      </c>
      <c r="I48" s="61">
        <v>0.3</v>
      </c>
      <c r="J48" s="75">
        <f>C45*I48</f>
        <v>66.599999999999994</v>
      </c>
      <c r="K48" s="72"/>
      <c r="L48" s="72">
        <f>ROUND($L$11*K48,2)</f>
        <v>0</v>
      </c>
      <c r="M48" s="76">
        <f>L48*J48</f>
        <v>0</v>
      </c>
    </row>
    <row r="49" spans="1:13" ht="25.5" x14ac:dyDescent="0.2">
      <c r="A49" s="56">
        <v>9</v>
      </c>
      <c r="B49" s="67" t="s">
        <v>260</v>
      </c>
      <c r="C49" s="73">
        <v>217</v>
      </c>
      <c r="D49" s="74" t="s">
        <v>95</v>
      </c>
      <c r="E49" s="75"/>
      <c r="F49" s="76">
        <f>ROUND(C49*E49,2)</f>
        <v>0</v>
      </c>
      <c r="G49" s="68"/>
      <c r="H49" s="60"/>
      <c r="I49" s="61"/>
      <c r="J49" s="75"/>
      <c r="K49" s="72"/>
      <c r="L49" s="72"/>
      <c r="M49" s="76"/>
    </row>
    <row r="50" spans="1:13" x14ac:dyDescent="0.2">
      <c r="A50" s="56"/>
      <c r="B50" s="67"/>
      <c r="C50" s="73"/>
      <c r="D50" s="74"/>
      <c r="E50" s="75"/>
      <c r="F50" s="76"/>
      <c r="G50" s="68" t="s">
        <v>110</v>
      </c>
      <c r="H50" s="60" t="s">
        <v>95</v>
      </c>
      <c r="I50" s="61">
        <v>8.0000000000000002E-3</v>
      </c>
      <c r="J50" s="75">
        <f>C49*I50</f>
        <v>1.736</v>
      </c>
      <c r="K50" s="72"/>
      <c r="L50" s="72">
        <f>ROUND($L$11*K50,2)</f>
        <v>0</v>
      </c>
      <c r="M50" s="76">
        <f>L50*J50</f>
        <v>0</v>
      </c>
    </row>
    <row r="51" spans="1:13" ht="25.5" x14ac:dyDescent="0.2">
      <c r="A51" s="56"/>
      <c r="B51" s="67"/>
      <c r="C51" s="73"/>
      <c r="D51" s="74"/>
      <c r="E51" s="75"/>
      <c r="F51" s="76"/>
      <c r="G51" s="68" t="s">
        <v>123</v>
      </c>
      <c r="H51" s="60" t="s">
        <v>102</v>
      </c>
      <c r="I51" s="61">
        <v>0.2</v>
      </c>
      <c r="J51" s="75">
        <f>C49*I51</f>
        <v>43.400000000000006</v>
      </c>
      <c r="K51" s="72"/>
      <c r="L51" s="72">
        <f>ROUND($L$11*K51,2)</f>
        <v>0</v>
      </c>
      <c r="M51" s="76">
        <f>L51*J51</f>
        <v>0</v>
      </c>
    </row>
    <row r="52" spans="1:13" x14ac:dyDescent="0.2">
      <c r="A52" s="56"/>
      <c r="B52" s="67"/>
      <c r="C52" s="73"/>
      <c r="D52" s="74"/>
      <c r="E52" s="75"/>
      <c r="F52" s="76"/>
      <c r="G52" s="68" t="s">
        <v>258</v>
      </c>
      <c r="H52" s="60" t="s">
        <v>104</v>
      </c>
      <c r="I52" s="61">
        <v>0.3</v>
      </c>
      <c r="J52" s="75">
        <f>C49*I52</f>
        <v>65.099999999999994</v>
      </c>
      <c r="K52" s="72"/>
      <c r="L52" s="72">
        <f>ROUND($L$11*K52,2)</f>
        <v>0</v>
      </c>
      <c r="M52" s="76">
        <f>L52*J52</f>
        <v>0</v>
      </c>
    </row>
    <row r="53" spans="1:13" ht="25.5" x14ac:dyDescent="0.2">
      <c r="A53" s="56">
        <v>10</v>
      </c>
      <c r="B53" s="67" t="s">
        <v>138</v>
      </c>
      <c r="C53" s="73">
        <f>704.8-54-20</f>
        <v>630.79999999999995</v>
      </c>
      <c r="D53" s="74" t="s">
        <v>95</v>
      </c>
      <c r="E53" s="75"/>
      <c r="F53" s="76">
        <f>ROUND(C53*E53,2)</f>
        <v>0</v>
      </c>
      <c r="G53" s="68"/>
      <c r="H53" s="60"/>
      <c r="I53" s="61"/>
      <c r="J53" s="75"/>
      <c r="K53" s="72"/>
      <c r="L53" s="72"/>
      <c r="M53" s="76"/>
    </row>
    <row r="54" spans="1:13" x14ac:dyDescent="0.2">
      <c r="A54" s="56"/>
      <c r="B54" s="67"/>
      <c r="C54" s="73"/>
      <c r="D54" s="74"/>
      <c r="E54" s="75"/>
      <c r="F54" s="76"/>
      <c r="G54" s="68" t="s">
        <v>110</v>
      </c>
      <c r="H54" s="60" t="s">
        <v>95</v>
      </c>
      <c r="I54" s="61">
        <v>3.3E-3</v>
      </c>
      <c r="J54" s="75">
        <f>C53*I54</f>
        <v>2.0816399999999997</v>
      </c>
      <c r="K54" s="72"/>
      <c r="L54" s="72">
        <f>ROUND($L$11*K54,2)</f>
        <v>0</v>
      </c>
      <c r="M54" s="76">
        <f>L54*J54</f>
        <v>0</v>
      </c>
    </row>
    <row r="55" spans="1:13" ht="25.5" x14ac:dyDescent="0.2">
      <c r="A55" s="56"/>
      <c r="B55" s="67"/>
      <c r="C55" s="73"/>
      <c r="D55" s="74"/>
      <c r="E55" s="75"/>
      <c r="F55" s="76"/>
      <c r="G55" s="68" t="s">
        <v>124</v>
      </c>
      <c r="H55" s="60" t="s">
        <v>102</v>
      </c>
      <c r="I55" s="61">
        <v>0.2</v>
      </c>
      <c r="J55" s="75">
        <f>C53*I55</f>
        <v>126.16</v>
      </c>
      <c r="K55" s="72"/>
      <c r="L55" s="72">
        <f>ROUND($L$11*K55,2)</f>
        <v>0</v>
      </c>
      <c r="M55" s="76">
        <f>L55*J55</f>
        <v>0</v>
      </c>
    </row>
    <row r="56" spans="1:13" ht="25.5" x14ac:dyDescent="0.2">
      <c r="A56" s="56"/>
      <c r="B56" s="67"/>
      <c r="C56" s="73"/>
      <c r="D56" s="74"/>
      <c r="E56" s="75"/>
      <c r="F56" s="76"/>
      <c r="G56" s="68" t="s">
        <v>261</v>
      </c>
      <c r="H56" s="60" t="s">
        <v>102</v>
      </c>
      <c r="I56" s="61">
        <v>0.2</v>
      </c>
      <c r="J56" s="75">
        <f>C53*I56</f>
        <v>126.16</v>
      </c>
      <c r="K56" s="72"/>
      <c r="L56" s="72">
        <f>ROUND($L$11*K56,2)</f>
        <v>0</v>
      </c>
      <c r="M56" s="76">
        <f>L56*J56</f>
        <v>0</v>
      </c>
    </row>
    <row r="57" spans="1:13" ht="38.25" x14ac:dyDescent="0.2">
      <c r="A57" s="56">
        <v>11</v>
      </c>
      <c r="B57" s="67" t="s">
        <v>127</v>
      </c>
      <c r="C57" s="73">
        <v>45</v>
      </c>
      <c r="D57" s="74" t="s">
        <v>95</v>
      </c>
      <c r="E57" s="75"/>
      <c r="F57" s="76">
        <f>ROUND(C57*E57,2)</f>
        <v>0</v>
      </c>
      <c r="G57" s="68"/>
      <c r="H57" s="60"/>
      <c r="I57" s="61"/>
      <c r="J57" s="75"/>
      <c r="K57" s="72"/>
      <c r="L57" s="72"/>
      <c r="M57" s="76"/>
    </row>
    <row r="58" spans="1:13" ht="25.5" x14ac:dyDescent="0.2">
      <c r="A58" s="56"/>
      <c r="B58" s="67"/>
      <c r="C58" s="73"/>
      <c r="D58" s="74"/>
      <c r="E58" s="75"/>
      <c r="F58" s="76"/>
      <c r="G58" s="68" t="s">
        <v>129</v>
      </c>
      <c r="H58" s="60" t="s">
        <v>95</v>
      </c>
      <c r="I58" s="61">
        <v>1.05</v>
      </c>
      <c r="J58" s="75">
        <f>C57*I58</f>
        <v>47.25</v>
      </c>
      <c r="K58" s="72"/>
      <c r="L58" s="72">
        <f t="shared" ref="L58:L66" si="9">ROUND($L$11*K58,2)</f>
        <v>0</v>
      </c>
      <c r="M58" s="76">
        <f t="shared" ref="M58:M66" si="10">L58*J58</f>
        <v>0</v>
      </c>
    </row>
    <row r="59" spans="1:13" x14ac:dyDescent="0.2">
      <c r="A59" s="56"/>
      <c r="B59" s="67"/>
      <c r="C59" s="73"/>
      <c r="D59" s="74"/>
      <c r="E59" s="75"/>
      <c r="F59" s="76"/>
      <c r="G59" s="68" t="s">
        <v>130</v>
      </c>
      <c r="H59" s="60" t="s">
        <v>97</v>
      </c>
      <c r="I59" s="61">
        <v>1.8</v>
      </c>
      <c r="J59" s="75">
        <f>C57*I59</f>
        <v>81</v>
      </c>
      <c r="K59" s="72"/>
      <c r="L59" s="72">
        <f t="shared" si="9"/>
        <v>0</v>
      </c>
      <c r="M59" s="76">
        <f t="shared" si="10"/>
        <v>0</v>
      </c>
    </row>
    <row r="60" spans="1:13" x14ac:dyDescent="0.2">
      <c r="A60" s="56"/>
      <c r="B60" s="67"/>
      <c r="C60" s="73"/>
      <c r="D60" s="74"/>
      <c r="E60" s="75"/>
      <c r="F60" s="76"/>
      <c r="G60" s="68" t="s">
        <v>131</v>
      </c>
      <c r="H60" s="60" t="s">
        <v>97</v>
      </c>
      <c r="I60" s="61">
        <v>0.87</v>
      </c>
      <c r="J60" s="75">
        <f>C57*I60</f>
        <v>39.15</v>
      </c>
      <c r="K60" s="72"/>
      <c r="L60" s="72">
        <f t="shared" si="9"/>
        <v>0</v>
      </c>
      <c r="M60" s="76">
        <f t="shared" si="10"/>
        <v>0</v>
      </c>
    </row>
    <row r="61" spans="1:13" x14ac:dyDescent="0.2">
      <c r="A61" s="56"/>
      <c r="B61" s="67"/>
      <c r="C61" s="73"/>
      <c r="D61" s="74"/>
      <c r="E61" s="75"/>
      <c r="F61" s="76"/>
      <c r="G61" s="68" t="s">
        <v>125</v>
      </c>
      <c r="H61" s="60" t="s">
        <v>99</v>
      </c>
      <c r="I61" s="61">
        <v>3.07</v>
      </c>
      <c r="J61" s="75">
        <f>C57*I61</f>
        <v>138.15</v>
      </c>
      <c r="K61" s="72"/>
      <c r="L61" s="72">
        <f t="shared" si="9"/>
        <v>0</v>
      </c>
      <c r="M61" s="76">
        <f t="shared" si="10"/>
        <v>0</v>
      </c>
    </row>
    <row r="62" spans="1:13" x14ac:dyDescent="0.2">
      <c r="A62" s="56"/>
      <c r="B62" s="67"/>
      <c r="C62" s="73"/>
      <c r="D62" s="74"/>
      <c r="E62" s="75"/>
      <c r="F62" s="76"/>
      <c r="G62" s="68" t="s">
        <v>98</v>
      </c>
      <c r="H62" s="60" t="s">
        <v>99</v>
      </c>
      <c r="I62" s="61">
        <v>17</v>
      </c>
      <c r="J62" s="75">
        <f>C57*I62</f>
        <v>765</v>
      </c>
      <c r="K62" s="72"/>
      <c r="L62" s="72">
        <f t="shared" si="9"/>
        <v>0</v>
      </c>
      <c r="M62" s="76">
        <f t="shared" si="10"/>
        <v>0</v>
      </c>
    </row>
    <row r="63" spans="1:13" x14ac:dyDescent="0.2">
      <c r="A63" s="56"/>
      <c r="B63" s="67"/>
      <c r="C63" s="73"/>
      <c r="D63" s="74"/>
      <c r="E63" s="75"/>
      <c r="F63" s="76"/>
      <c r="G63" s="68" t="s">
        <v>126</v>
      </c>
      <c r="H63" s="60" t="s">
        <v>102</v>
      </c>
      <c r="I63" s="61">
        <v>8.6999999999999994E-3</v>
      </c>
      <c r="J63" s="75">
        <f>C57*I63</f>
        <v>0.39149999999999996</v>
      </c>
      <c r="K63" s="72"/>
      <c r="L63" s="72">
        <f t="shared" si="9"/>
        <v>0</v>
      </c>
      <c r="M63" s="76">
        <f t="shared" si="10"/>
        <v>0</v>
      </c>
    </row>
    <row r="64" spans="1:13" ht="25.5" x14ac:dyDescent="0.2">
      <c r="A64" s="56"/>
      <c r="B64" s="67"/>
      <c r="C64" s="73"/>
      <c r="D64" s="74"/>
      <c r="E64" s="75"/>
      <c r="F64" s="76"/>
      <c r="G64" s="68" t="s">
        <v>111</v>
      </c>
      <c r="H64" s="60" t="s">
        <v>97</v>
      </c>
      <c r="I64" s="61">
        <v>0.86</v>
      </c>
      <c r="J64" s="75">
        <f>C57*I64</f>
        <v>38.700000000000003</v>
      </c>
      <c r="K64" s="72"/>
      <c r="L64" s="72">
        <f t="shared" si="9"/>
        <v>0</v>
      </c>
      <c r="M64" s="76">
        <f t="shared" si="10"/>
        <v>0</v>
      </c>
    </row>
    <row r="65" spans="1:13" x14ac:dyDescent="0.2">
      <c r="A65" s="56"/>
      <c r="B65" s="67"/>
      <c r="C65" s="73"/>
      <c r="D65" s="74"/>
      <c r="E65" s="75"/>
      <c r="F65" s="76"/>
      <c r="G65" s="68" t="s">
        <v>103</v>
      </c>
      <c r="H65" s="60" t="s">
        <v>104</v>
      </c>
      <c r="I65" s="61">
        <v>0.314</v>
      </c>
      <c r="J65" s="75">
        <f>C57*I65</f>
        <v>14.13</v>
      </c>
      <c r="K65" s="72"/>
      <c r="L65" s="72">
        <f t="shared" si="9"/>
        <v>0</v>
      </c>
      <c r="M65" s="76">
        <f t="shared" si="10"/>
        <v>0</v>
      </c>
    </row>
    <row r="66" spans="1:13" ht="25.5" x14ac:dyDescent="0.2">
      <c r="A66" s="56"/>
      <c r="B66" s="67"/>
      <c r="C66" s="73"/>
      <c r="D66" s="74" t="s">
        <v>257</v>
      </c>
      <c r="E66" s="75"/>
      <c r="F66" s="76"/>
      <c r="G66" s="68" t="s">
        <v>128</v>
      </c>
      <c r="H66" s="60" t="s">
        <v>99</v>
      </c>
      <c r="I66" s="61">
        <v>1.32</v>
      </c>
      <c r="J66" s="75">
        <f>C57*I66</f>
        <v>59.400000000000006</v>
      </c>
      <c r="K66" s="72"/>
      <c r="L66" s="72">
        <f t="shared" si="9"/>
        <v>0</v>
      </c>
      <c r="M66" s="76">
        <f t="shared" si="10"/>
        <v>0</v>
      </c>
    </row>
    <row r="67" spans="1:13" ht="38.25" x14ac:dyDescent="0.2">
      <c r="A67" s="89">
        <v>12</v>
      </c>
      <c r="B67" s="67" t="s">
        <v>132</v>
      </c>
      <c r="C67" s="73">
        <v>55.05</v>
      </c>
      <c r="D67" s="74" t="s">
        <v>95</v>
      </c>
      <c r="E67" s="75"/>
      <c r="F67" s="76">
        <f>ROUND(C67*E67,2)</f>
        <v>0</v>
      </c>
      <c r="G67" s="68"/>
      <c r="H67" s="60"/>
      <c r="I67" s="61"/>
      <c r="J67" s="75"/>
      <c r="K67" s="72"/>
      <c r="L67" s="72"/>
      <c r="M67" s="76"/>
    </row>
    <row r="68" spans="1:13" x14ac:dyDescent="0.2">
      <c r="A68" s="56"/>
      <c r="B68" s="67"/>
      <c r="C68" s="73"/>
      <c r="D68" s="74"/>
      <c r="E68" s="75"/>
      <c r="F68" s="76"/>
      <c r="G68" s="68" t="s">
        <v>96</v>
      </c>
      <c r="H68" s="60" t="s">
        <v>95</v>
      </c>
      <c r="I68" s="61">
        <v>1.05</v>
      </c>
      <c r="J68" s="75">
        <f>C67*I68</f>
        <v>57.802500000000002</v>
      </c>
      <c r="K68" s="72"/>
      <c r="L68" s="72">
        <f t="shared" ref="L68:L72" si="11">ROUND($L$11*K68,2)</f>
        <v>0</v>
      </c>
      <c r="M68" s="76">
        <f t="shared" ref="M68:M72" si="12">L68*J68</f>
        <v>0</v>
      </c>
    </row>
    <row r="69" spans="1:13" x14ac:dyDescent="0.2">
      <c r="A69" s="56"/>
      <c r="B69" s="67"/>
      <c r="C69" s="73"/>
      <c r="D69" s="74"/>
      <c r="E69" s="75"/>
      <c r="F69" s="76"/>
      <c r="G69" s="68" t="s">
        <v>130</v>
      </c>
      <c r="H69" s="60" t="s">
        <v>97</v>
      </c>
      <c r="I69" s="61">
        <v>2.5499999999999998</v>
      </c>
      <c r="J69" s="75">
        <f>C67*I69</f>
        <v>140.37749999999997</v>
      </c>
      <c r="K69" s="72"/>
      <c r="L69" s="72">
        <f t="shared" si="11"/>
        <v>0</v>
      </c>
      <c r="M69" s="76">
        <f t="shared" si="12"/>
        <v>0</v>
      </c>
    </row>
    <row r="70" spans="1:13" x14ac:dyDescent="0.2">
      <c r="A70" s="56"/>
      <c r="B70" s="67"/>
      <c r="C70" s="73"/>
      <c r="D70" s="74"/>
      <c r="E70" s="75"/>
      <c r="F70" s="76"/>
      <c r="G70" s="68" t="s">
        <v>131</v>
      </c>
      <c r="H70" s="60" t="s">
        <v>97</v>
      </c>
      <c r="I70" s="61">
        <v>0.9</v>
      </c>
      <c r="J70" s="75">
        <f>C67*I70</f>
        <v>49.545000000000002</v>
      </c>
      <c r="K70" s="72"/>
      <c r="L70" s="72">
        <f t="shared" si="11"/>
        <v>0</v>
      </c>
      <c r="M70" s="76">
        <f t="shared" si="12"/>
        <v>0</v>
      </c>
    </row>
    <row r="71" spans="1:13" x14ac:dyDescent="0.2">
      <c r="A71" s="56"/>
      <c r="B71" s="67"/>
      <c r="C71" s="73"/>
      <c r="D71" s="74"/>
      <c r="E71" s="75"/>
      <c r="F71" s="76"/>
      <c r="G71" s="68" t="s">
        <v>125</v>
      </c>
      <c r="H71" s="60" t="s">
        <v>99</v>
      </c>
      <c r="I71" s="61">
        <v>1.68</v>
      </c>
      <c r="J71" s="75">
        <f>C67*I71</f>
        <v>92.483999999999995</v>
      </c>
      <c r="K71" s="72"/>
      <c r="L71" s="72">
        <f t="shared" si="11"/>
        <v>0</v>
      </c>
      <c r="M71" s="76">
        <f t="shared" si="12"/>
        <v>0</v>
      </c>
    </row>
    <row r="72" spans="1:13" x14ac:dyDescent="0.2">
      <c r="A72" s="56"/>
      <c r="B72" s="67"/>
      <c r="C72" s="73"/>
      <c r="D72" s="74"/>
      <c r="E72" s="75"/>
      <c r="F72" s="76"/>
      <c r="G72" s="68" t="s">
        <v>98</v>
      </c>
      <c r="H72" s="60" t="s">
        <v>99</v>
      </c>
      <c r="I72" s="61">
        <v>21</v>
      </c>
      <c r="J72" s="75">
        <f>C67*I72</f>
        <v>1156.05</v>
      </c>
      <c r="K72" s="72"/>
      <c r="L72" s="72">
        <f t="shared" si="11"/>
        <v>0</v>
      </c>
      <c r="M72" s="76">
        <f t="shared" si="12"/>
        <v>0</v>
      </c>
    </row>
    <row r="73" spans="1:13" x14ac:dyDescent="0.2">
      <c r="A73" s="56"/>
      <c r="B73" s="67"/>
      <c r="C73" s="73"/>
      <c r="D73" s="74"/>
      <c r="E73" s="75"/>
      <c r="F73" s="76"/>
      <c r="G73" s="68" t="s">
        <v>101</v>
      </c>
      <c r="H73" s="60" t="s">
        <v>99</v>
      </c>
      <c r="I73" s="61">
        <v>15.6</v>
      </c>
      <c r="J73" s="75">
        <f>C67*I73</f>
        <v>858.78</v>
      </c>
      <c r="K73" s="72"/>
      <c r="L73" s="72">
        <f t="shared" ref="L73" si="13">ROUND($L$11*K73,2)</f>
        <v>0</v>
      </c>
      <c r="M73" s="76">
        <f t="shared" ref="M73" si="14">L73*J73</f>
        <v>0</v>
      </c>
    </row>
    <row r="74" spans="1:13" x14ac:dyDescent="0.2">
      <c r="A74" s="56"/>
      <c r="B74" s="67"/>
      <c r="C74" s="73"/>
      <c r="D74" s="74"/>
      <c r="E74" s="75"/>
      <c r="F74" s="76"/>
      <c r="G74" s="68" t="s">
        <v>133</v>
      </c>
      <c r="H74" s="60" t="s">
        <v>99</v>
      </c>
      <c r="I74" s="61">
        <v>0.7</v>
      </c>
      <c r="J74" s="75">
        <f>C67*I74</f>
        <v>38.534999999999997</v>
      </c>
      <c r="K74" s="72"/>
      <c r="L74" s="72">
        <f t="shared" ref="L74" si="15">ROUND($L$11*K74,2)</f>
        <v>0</v>
      </c>
      <c r="M74" s="76">
        <f t="shared" ref="M74" si="16">L74*J74</f>
        <v>0</v>
      </c>
    </row>
    <row r="75" spans="1:13" ht="25.5" x14ac:dyDescent="0.2">
      <c r="A75" s="56"/>
      <c r="B75" s="67"/>
      <c r="C75" s="73"/>
      <c r="D75" s="74"/>
      <c r="E75" s="75"/>
      <c r="F75" s="76"/>
      <c r="G75" s="68" t="s">
        <v>134</v>
      </c>
      <c r="H75" s="60" t="s">
        <v>99</v>
      </c>
      <c r="I75" s="61">
        <v>0.7</v>
      </c>
      <c r="J75" s="75">
        <f>C67*I75</f>
        <v>38.534999999999997</v>
      </c>
      <c r="K75" s="72"/>
      <c r="L75" s="72">
        <f t="shared" ref="L75" si="17">ROUND($L$11*K75,2)</f>
        <v>0</v>
      </c>
      <c r="M75" s="76">
        <f t="shared" ref="M75" si="18">L75*J75</f>
        <v>0</v>
      </c>
    </row>
    <row r="76" spans="1:13" x14ac:dyDescent="0.2">
      <c r="A76" s="56"/>
      <c r="B76" s="67"/>
      <c r="C76" s="73"/>
      <c r="D76" s="74"/>
      <c r="E76" s="75"/>
      <c r="F76" s="76"/>
      <c r="G76" s="68" t="s">
        <v>100</v>
      </c>
      <c r="H76" s="60" t="s">
        <v>99</v>
      </c>
      <c r="I76" s="61">
        <v>0.7</v>
      </c>
      <c r="J76" s="75">
        <f>C67*I76</f>
        <v>38.534999999999997</v>
      </c>
      <c r="K76" s="72"/>
      <c r="L76" s="72">
        <f t="shared" ref="L76" si="19">ROUND($L$11*K76,2)</f>
        <v>0</v>
      </c>
      <c r="M76" s="76">
        <f t="shared" ref="M76" si="20">L76*J76</f>
        <v>0</v>
      </c>
    </row>
    <row r="77" spans="1:13" ht="25.5" x14ac:dyDescent="0.2">
      <c r="A77" s="56"/>
      <c r="B77" s="67"/>
      <c r="C77" s="73"/>
      <c r="D77" s="74"/>
      <c r="E77" s="75"/>
      <c r="F77" s="76"/>
      <c r="G77" s="68" t="s">
        <v>135</v>
      </c>
      <c r="H77" s="60" t="s">
        <v>99</v>
      </c>
      <c r="I77" s="61">
        <v>0.3</v>
      </c>
      <c r="J77" s="75">
        <f>C67*I77</f>
        <v>16.514999999999997</v>
      </c>
      <c r="K77" s="72"/>
      <c r="L77" s="72">
        <f t="shared" ref="L77" si="21">ROUND($L$11*K77,2)</f>
        <v>0</v>
      </c>
      <c r="M77" s="76">
        <f t="shared" ref="M77" si="22">L77*J77</f>
        <v>0</v>
      </c>
    </row>
    <row r="78" spans="1:13" ht="25.5" x14ac:dyDescent="0.2">
      <c r="A78" s="56"/>
      <c r="B78" s="67"/>
      <c r="C78" s="73"/>
      <c r="D78" s="74"/>
      <c r="E78" s="75"/>
      <c r="F78" s="76"/>
      <c r="G78" s="68" t="s">
        <v>136</v>
      </c>
      <c r="H78" s="60" t="s">
        <v>99</v>
      </c>
      <c r="I78" s="61">
        <v>1.7</v>
      </c>
      <c r="J78" s="75">
        <f>C67*I78</f>
        <v>93.584999999999994</v>
      </c>
      <c r="K78" s="72"/>
      <c r="L78" s="72">
        <f t="shared" ref="L78" si="23">ROUND($L$11*K78,2)</f>
        <v>0</v>
      </c>
      <c r="M78" s="76">
        <f t="shared" ref="M78" si="24">L78*J78</f>
        <v>0</v>
      </c>
    </row>
    <row r="79" spans="1:13" ht="25.5" x14ac:dyDescent="0.2">
      <c r="A79" s="56">
        <v>13</v>
      </c>
      <c r="B79" s="67" t="s">
        <v>109</v>
      </c>
      <c r="C79" s="73">
        <v>55.05</v>
      </c>
      <c r="D79" s="74" t="s">
        <v>95</v>
      </c>
      <c r="E79" s="75"/>
      <c r="F79" s="76">
        <f>ROUND(C79*E79,2)</f>
        <v>0</v>
      </c>
      <c r="G79" s="68"/>
      <c r="H79" s="60"/>
      <c r="I79" s="61"/>
      <c r="J79" s="75"/>
      <c r="K79" s="72"/>
      <c r="L79" s="72"/>
      <c r="M79" s="76"/>
    </row>
    <row r="80" spans="1:13" x14ac:dyDescent="0.2">
      <c r="A80" s="56"/>
      <c r="B80" s="67"/>
      <c r="C80" s="73"/>
      <c r="D80" s="74"/>
      <c r="E80" s="75"/>
      <c r="F80" s="76"/>
      <c r="G80" s="68" t="s">
        <v>110</v>
      </c>
      <c r="H80" s="60" t="s">
        <v>95</v>
      </c>
      <c r="I80" s="61">
        <v>1.7999999999999999E-2</v>
      </c>
      <c r="J80" s="75">
        <f>C79*I80</f>
        <v>0.99089999999999989</v>
      </c>
      <c r="K80" s="72"/>
      <c r="L80" s="72">
        <f t="shared" ref="L80:L83" si="25">ROUND($L$11*K80,2)</f>
        <v>0</v>
      </c>
      <c r="M80" s="76">
        <f>L80*J80</f>
        <v>0</v>
      </c>
    </row>
    <row r="81" spans="1:13" ht="25.5" x14ac:dyDescent="0.2">
      <c r="A81" s="56"/>
      <c r="B81" s="67"/>
      <c r="C81" s="73"/>
      <c r="D81" s="74"/>
      <c r="E81" s="75"/>
      <c r="F81" s="76"/>
      <c r="G81" s="68" t="s">
        <v>112</v>
      </c>
      <c r="H81" s="60" t="s">
        <v>102</v>
      </c>
      <c r="I81" s="61">
        <v>9.9000000000000008E-3</v>
      </c>
      <c r="J81" s="75">
        <f>C79*I81</f>
        <v>0.54499500000000001</v>
      </c>
      <c r="K81" s="72"/>
      <c r="L81" s="72">
        <f t="shared" si="25"/>
        <v>0</v>
      </c>
      <c r="M81" s="76">
        <f t="shared" ref="M81:M83" si="26">L81*J81</f>
        <v>0</v>
      </c>
    </row>
    <row r="82" spans="1:13" ht="25.5" x14ac:dyDescent="0.2">
      <c r="A82" s="56"/>
      <c r="B82" s="67"/>
      <c r="C82" s="73"/>
      <c r="D82" s="74"/>
      <c r="E82" s="75"/>
      <c r="F82" s="76"/>
      <c r="G82" s="68" t="s">
        <v>111</v>
      </c>
      <c r="H82" s="60" t="s">
        <v>97</v>
      </c>
      <c r="I82" s="61">
        <v>0.99</v>
      </c>
      <c r="J82" s="75">
        <f>C79*I82</f>
        <v>54.499499999999998</v>
      </c>
      <c r="K82" s="72"/>
      <c r="L82" s="72">
        <f t="shared" si="25"/>
        <v>0</v>
      </c>
      <c r="M82" s="76">
        <f t="shared" si="26"/>
        <v>0</v>
      </c>
    </row>
    <row r="83" spans="1:13" x14ac:dyDescent="0.2">
      <c r="A83" s="56"/>
      <c r="B83" s="67"/>
      <c r="C83" s="73"/>
      <c r="D83" s="74"/>
      <c r="E83" s="75"/>
      <c r="F83" s="76"/>
      <c r="G83" s="68" t="s">
        <v>103</v>
      </c>
      <c r="H83" s="60" t="s">
        <v>104</v>
      </c>
      <c r="I83" s="61">
        <v>0.35699999999999998</v>
      </c>
      <c r="J83" s="75">
        <f>C79*I83</f>
        <v>19.652849999999997</v>
      </c>
      <c r="K83" s="72"/>
      <c r="L83" s="72">
        <f t="shared" si="25"/>
        <v>0</v>
      </c>
      <c r="M83" s="76">
        <f t="shared" si="26"/>
        <v>0</v>
      </c>
    </row>
    <row r="84" spans="1:13" ht="29.25" customHeight="1" x14ac:dyDescent="0.2">
      <c r="A84" s="56">
        <v>14</v>
      </c>
      <c r="B84" s="67" t="s">
        <v>137</v>
      </c>
      <c r="C84" s="73">
        <v>55.05</v>
      </c>
      <c r="D84" s="74" t="s">
        <v>95</v>
      </c>
      <c r="E84" s="75"/>
      <c r="F84" s="76">
        <f>ROUND(C84*E84,2)</f>
        <v>0</v>
      </c>
      <c r="G84" s="68"/>
      <c r="H84" s="60"/>
      <c r="I84" s="61"/>
      <c r="J84" s="75"/>
      <c r="K84" s="72"/>
      <c r="L84" s="72"/>
      <c r="M84" s="76"/>
    </row>
    <row r="85" spans="1:13" x14ac:dyDescent="0.2">
      <c r="A85" s="56"/>
      <c r="B85" s="67"/>
      <c r="C85" s="73"/>
      <c r="D85" s="74"/>
      <c r="E85" s="75"/>
      <c r="F85" s="76"/>
      <c r="G85" s="68" t="s">
        <v>110</v>
      </c>
      <c r="H85" s="60" t="s">
        <v>95</v>
      </c>
      <c r="I85" s="61">
        <v>8.0000000000000002E-3</v>
      </c>
      <c r="J85" s="75">
        <f>C84*I85</f>
        <v>0.44040000000000001</v>
      </c>
      <c r="K85" s="72"/>
      <c r="L85" s="72">
        <f>ROUND($L$11*K85,2)</f>
        <v>0</v>
      </c>
      <c r="M85" s="76">
        <f>L85*J85</f>
        <v>0</v>
      </c>
    </row>
    <row r="86" spans="1:13" x14ac:dyDescent="0.2">
      <c r="A86" s="56"/>
      <c r="B86" s="67"/>
      <c r="C86" s="73"/>
      <c r="D86" s="74"/>
      <c r="E86" s="75"/>
      <c r="F86" s="76"/>
      <c r="G86" s="68" t="s">
        <v>126</v>
      </c>
      <c r="H86" s="60" t="s">
        <v>102</v>
      </c>
      <c r="I86" s="61">
        <v>0.2</v>
      </c>
      <c r="J86" s="75">
        <f>C84*I86</f>
        <v>11.01</v>
      </c>
      <c r="K86" s="72"/>
      <c r="L86" s="72">
        <f>ROUND($L$11*K86,2)</f>
        <v>0</v>
      </c>
      <c r="M86" s="76">
        <f>L86*J86</f>
        <v>0</v>
      </c>
    </row>
    <row r="87" spans="1:13" x14ac:dyDescent="0.2">
      <c r="A87" s="56"/>
      <c r="B87" s="67"/>
      <c r="C87" s="73"/>
      <c r="D87" s="74"/>
      <c r="E87" s="75"/>
      <c r="F87" s="76"/>
      <c r="G87" s="68" t="s">
        <v>103</v>
      </c>
      <c r="H87" s="60" t="s">
        <v>104</v>
      </c>
      <c r="I87" s="61">
        <v>0.35699999999999998</v>
      </c>
      <c r="J87" s="75">
        <f>C84*I87</f>
        <v>19.652849999999997</v>
      </c>
      <c r="K87" s="72"/>
      <c r="L87" s="72">
        <f>ROUND($L$11*K87,2)</f>
        <v>0</v>
      </c>
      <c r="M87" s="76">
        <f>L87*J87</f>
        <v>0</v>
      </c>
    </row>
    <row r="88" spans="1:13" ht="25.5" x14ac:dyDescent="0.2">
      <c r="A88" s="56">
        <v>15</v>
      </c>
      <c r="B88" s="67" t="s">
        <v>139</v>
      </c>
      <c r="C88" s="73">
        <v>55.05</v>
      </c>
      <c r="D88" s="74" t="s">
        <v>95</v>
      </c>
      <c r="E88" s="75"/>
      <c r="F88" s="76">
        <f>ROUND(C88*E88,2)</f>
        <v>0</v>
      </c>
      <c r="G88" s="68"/>
      <c r="H88" s="60"/>
      <c r="I88" s="61"/>
      <c r="J88" s="75"/>
      <c r="K88" s="72"/>
      <c r="L88" s="72"/>
      <c r="M88" s="76"/>
    </row>
    <row r="89" spans="1:13" x14ac:dyDescent="0.2">
      <c r="A89" s="56"/>
      <c r="B89" s="67"/>
      <c r="C89" s="73"/>
      <c r="D89" s="74"/>
      <c r="E89" s="75"/>
      <c r="F89" s="76"/>
      <c r="G89" s="68" t="s">
        <v>110</v>
      </c>
      <c r="H89" s="60" t="s">
        <v>95</v>
      </c>
      <c r="I89" s="61">
        <v>3.3E-3</v>
      </c>
      <c r="J89" s="75">
        <f>C88*I89</f>
        <v>0.18166499999999999</v>
      </c>
      <c r="K89" s="72"/>
      <c r="L89" s="72">
        <f>ROUND($L$11*K89,2)</f>
        <v>0</v>
      </c>
      <c r="M89" s="76">
        <f>L89*J89</f>
        <v>0</v>
      </c>
    </row>
    <row r="90" spans="1:13" ht="25.5" x14ac:dyDescent="0.2">
      <c r="A90" s="56"/>
      <c r="B90" s="67"/>
      <c r="C90" s="73"/>
      <c r="D90" s="74"/>
      <c r="E90" s="75"/>
      <c r="F90" s="76"/>
      <c r="G90" s="68" t="s">
        <v>124</v>
      </c>
      <c r="H90" s="60" t="s">
        <v>102</v>
      </c>
      <c r="I90" s="61">
        <v>0.2</v>
      </c>
      <c r="J90" s="75">
        <f>C88*I90</f>
        <v>11.01</v>
      </c>
      <c r="K90" s="72"/>
      <c r="L90" s="72">
        <f>ROUND($L$11*K90,2)</f>
        <v>0</v>
      </c>
      <c r="M90" s="76">
        <f>L90*J90</f>
        <v>0</v>
      </c>
    </row>
    <row r="91" spans="1:13" ht="25.5" x14ac:dyDescent="0.2">
      <c r="A91" s="56"/>
      <c r="B91" s="67"/>
      <c r="C91" s="73"/>
      <c r="D91" s="74"/>
      <c r="E91" s="75"/>
      <c r="F91" s="76"/>
      <c r="G91" s="68" t="s">
        <v>261</v>
      </c>
      <c r="H91" s="60" t="s">
        <v>102</v>
      </c>
      <c r="I91" s="61">
        <v>0.2</v>
      </c>
      <c r="J91" s="75">
        <f>C88*I91</f>
        <v>11.01</v>
      </c>
      <c r="K91" s="72"/>
      <c r="L91" s="72">
        <f>ROUND($L$11*K91,2)</f>
        <v>0</v>
      </c>
      <c r="M91" s="76">
        <f>L91*J91</f>
        <v>0</v>
      </c>
    </row>
    <row r="92" spans="1:13" ht="25.5" x14ac:dyDescent="0.2">
      <c r="A92" s="56">
        <v>16</v>
      </c>
      <c r="B92" s="67" t="s">
        <v>148</v>
      </c>
      <c r="C92" s="73">
        <v>110</v>
      </c>
      <c r="D92" s="74" t="s">
        <v>95</v>
      </c>
      <c r="E92" s="75"/>
      <c r="F92" s="76">
        <f>ROUND(C92*E92,2)</f>
        <v>0</v>
      </c>
      <c r="G92" s="68"/>
      <c r="H92" s="60"/>
      <c r="I92" s="61"/>
      <c r="J92" s="75"/>
      <c r="K92" s="72"/>
      <c r="L92" s="72"/>
      <c r="M92" s="76"/>
    </row>
    <row r="93" spans="1:13" ht="25.5" x14ac:dyDescent="0.2">
      <c r="A93" s="56"/>
      <c r="B93" s="67"/>
      <c r="C93" s="73"/>
      <c r="D93" s="74"/>
      <c r="E93" s="75"/>
      <c r="F93" s="76"/>
      <c r="G93" s="68" t="s">
        <v>262</v>
      </c>
      <c r="H93" s="60" t="s">
        <v>95</v>
      </c>
      <c r="I93" s="61">
        <v>1.05</v>
      </c>
      <c r="J93" s="75">
        <f>C92*I93</f>
        <v>115.5</v>
      </c>
      <c r="K93" s="72"/>
      <c r="L93" s="72">
        <f t="shared" ref="L93" si="27">ROUND($L$11*K93,2)</f>
        <v>0</v>
      </c>
      <c r="M93" s="76">
        <f t="shared" ref="M93" si="28">L93*J93</f>
        <v>0</v>
      </c>
    </row>
    <row r="94" spans="1:13" x14ac:dyDescent="0.2">
      <c r="A94" s="56"/>
      <c r="B94" s="67"/>
      <c r="C94" s="73"/>
      <c r="D94" s="74"/>
      <c r="E94" s="75"/>
      <c r="F94" s="76"/>
      <c r="G94" s="68" t="s">
        <v>140</v>
      </c>
      <c r="H94" s="60" t="s">
        <v>97</v>
      </c>
      <c r="I94" s="61">
        <v>0.95</v>
      </c>
      <c r="J94" s="75">
        <f>C92*I94</f>
        <v>104.5</v>
      </c>
      <c r="K94" s="72"/>
      <c r="L94" s="72">
        <f t="shared" ref="L94:L103" si="29">ROUND($L$11*K94,2)</f>
        <v>0</v>
      </c>
      <c r="M94" s="76">
        <f t="shared" ref="M94:M103" si="30">L94*J94</f>
        <v>0</v>
      </c>
    </row>
    <row r="95" spans="1:13" x14ac:dyDescent="0.2">
      <c r="A95" s="56"/>
      <c r="B95" s="67"/>
      <c r="C95" s="73"/>
      <c r="D95" s="74"/>
      <c r="E95" s="75"/>
      <c r="F95" s="76"/>
      <c r="G95" s="68" t="s">
        <v>141</v>
      </c>
      <c r="H95" s="60" t="s">
        <v>97</v>
      </c>
      <c r="I95" s="61">
        <v>1.9</v>
      </c>
      <c r="J95" s="75">
        <f>C92*I95</f>
        <v>209</v>
      </c>
      <c r="K95" s="72"/>
      <c r="L95" s="72">
        <f t="shared" si="29"/>
        <v>0</v>
      </c>
      <c r="M95" s="76">
        <f t="shared" si="30"/>
        <v>0</v>
      </c>
    </row>
    <row r="96" spans="1:13" x14ac:dyDescent="0.2">
      <c r="A96" s="56"/>
      <c r="B96" s="67"/>
      <c r="C96" s="73"/>
      <c r="D96" s="74"/>
      <c r="E96" s="75"/>
      <c r="F96" s="76"/>
      <c r="G96" s="68" t="s">
        <v>142</v>
      </c>
      <c r="H96" s="60" t="s">
        <v>97</v>
      </c>
      <c r="I96" s="61">
        <v>0.95</v>
      </c>
      <c r="J96" s="75">
        <f>C92*I96</f>
        <v>104.5</v>
      </c>
      <c r="K96" s="72"/>
      <c r="L96" s="72">
        <f t="shared" si="29"/>
        <v>0</v>
      </c>
      <c r="M96" s="76">
        <f t="shared" si="30"/>
        <v>0</v>
      </c>
    </row>
    <row r="97" spans="1:13" x14ac:dyDescent="0.2">
      <c r="A97" s="56"/>
      <c r="B97" s="67"/>
      <c r="C97" s="73"/>
      <c r="D97" s="74"/>
      <c r="E97" s="75"/>
      <c r="F97" s="76"/>
      <c r="G97" s="68" t="s">
        <v>143</v>
      </c>
      <c r="H97" s="60" t="s">
        <v>97</v>
      </c>
      <c r="I97" s="61">
        <v>1.08</v>
      </c>
      <c r="J97" s="75">
        <f>C92*I97</f>
        <v>118.80000000000001</v>
      </c>
      <c r="K97" s="72"/>
      <c r="L97" s="72">
        <f t="shared" si="29"/>
        <v>0</v>
      </c>
      <c r="M97" s="76">
        <f t="shared" si="30"/>
        <v>0</v>
      </c>
    </row>
    <row r="98" spans="1:13" x14ac:dyDescent="0.2">
      <c r="A98" s="56"/>
      <c r="B98" s="67"/>
      <c r="C98" s="73"/>
      <c r="D98" s="74"/>
      <c r="E98" s="75"/>
      <c r="F98" s="76"/>
      <c r="G98" s="68" t="s">
        <v>144</v>
      </c>
      <c r="H98" s="60" t="s">
        <v>99</v>
      </c>
      <c r="I98" s="61">
        <v>0.8</v>
      </c>
      <c r="J98" s="75">
        <f>C92*I98</f>
        <v>88</v>
      </c>
      <c r="K98" s="72"/>
      <c r="L98" s="72">
        <f t="shared" si="29"/>
        <v>0</v>
      </c>
      <c r="M98" s="76">
        <f t="shared" si="30"/>
        <v>0</v>
      </c>
    </row>
    <row r="99" spans="1:13" x14ac:dyDescent="0.2">
      <c r="A99" s="56"/>
      <c r="B99" s="67"/>
      <c r="C99" s="73"/>
      <c r="D99" s="74"/>
      <c r="E99" s="75"/>
      <c r="F99" s="76"/>
      <c r="G99" s="68" t="s">
        <v>145</v>
      </c>
      <c r="H99" s="60" t="s">
        <v>99</v>
      </c>
      <c r="I99" s="61">
        <v>0.8</v>
      </c>
      <c r="J99" s="75">
        <f>C92*I99</f>
        <v>88</v>
      </c>
      <c r="K99" s="72"/>
      <c r="L99" s="72">
        <f t="shared" si="29"/>
        <v>0</v>
      </c>
      <c r="M99" s="76">
        <f t="shared" si="30"/>
        <v>0</v>
      </c>
    </row>
    <row r="100" spans="1:13" x14ac:dyDescent="0.2">
      <c r="A100" s="56"/>
      <c r="B100" s="67"/>
      <c r="C100" s="73"/>
      <c r="D100" s="74"/>
      <c r="E100" s="75"/>
      <c r="F100" s="76"/>
      <c r="G100" s="68" t="s">
        <v>146</v>
      </c>
      <c r="H100" s="60" t="s">
        <v>99</v>
      </c>
      <c r="I100" s="61">
        <v>0.8</v>
      </c>
      <c r="J100" s="75">
        <f>C92*I100</f>
        <v>88</v>
      </c>
      <c r="K100" s="72"/>
      <c r="L100" s="72">
        <f t="shared" si="29"/>
        <v>0</v>
      </c>
      <c r="M100" s="76">
        <f t="shared" si="30"/>
        <v>0</v>
      </c>
    </row>
    <row r="101" spans="1:13" x14ac:dyDescent="0.2">
      <c r="A101" s="56"/>
      <c r="B101" s="67"/>
      <c r="C101" s="73"/>
      <c r="D101" s="74"/>
      <c r="E101" s="75"/>
      <c r="F101" s="76"/>
      <c r="G101" s="68" t="s">
        <v>100</v>
      </c>
      <c r="H101" s="60" t="s">
        <v>99</v>
      </c>
      <c r="I101" s="61">
        <v>0.8</v>
      </c>
      <c r="J101" s="75">
        <f>C92*I101</f>
        <v>88</v>
      </c>
      <c r="K101" s="72"/>
      <c r="L101" s="72">
        <f t="shared" si="29"/>
        <v>0</v>
      </c>
      <c r="M101" s="76">
        <f t="shared" si="30"/>
        <v>0</v>
      </c>
    </row>
    <row r="102" spans="1:13" x14ac:dyDescent="0.2">
      <c r="A102" s="56"/>
      <c r="B102" s="67"/>
      <c r="C102" s="73"/>
      <c r="D102" s="74"/>
      <c r="E102" s="75"/>
      <c r="F102" s="76"/>
      <c r="G102" s="68" t="s">
        <v>147</v>
      </c>
      <c r="H102" s="60" t="s">
        <v>99</v>
      </c>
      <c r="I102" s="61">
        <v>2.97</v>
      </c>
      <c r="J102" s="75">
        <f>C92*I102</f>
        <v>326.70000000000005</v>
      </c>
      <c r="K102" s="72"/>
      <c r="L102" s="72">
        <f t="shared" si="29"/>
        <v>0</v>
      </c>
      <c r="M102" s="76">
        <f t="shared" si="30"/>
        <v>0</v>
      </c>
    </row>
    <row r="103" spans="1:13" ht="25.5" x14ac:dyDescent="0.2">
      <c r="A103" s="56"/>
      <c r="B103" s="67"/>
      <c r="C103" s="73"/>
      <c r="D103" s="74"/>
      <c r="E103" s="75"/>
      <c r="F103" s="76"/>
      <c r="G103" s="68" t="s">
        <v>207</v>
      </c>
      <c r="H103" s="90" t="s">
        <v>99</v>
      </c>
      <c r="I103" s="61"/>
      <c r="J103" s="75">
        <v>7</v>
      </c>
      <c r="K103" s="72"/>
      <c r="L103" s="72">
        <f t="shared" si="29"/>
        <v>0</v>
      </c>
      <c r="M103" s="76">
        <f t="shared" si="30"/>
        <v>0</v>
      </c>
    </row>
    <row r="104" spans="1:13" x14ac:dyDescent="0.2">
      <c r="A104" s="56"/>
      <c r="B104" s="67"/>
      <c r="C104" s="73"/>
      <c r="D104" s="74"/>
      <c r="E104" s="75"/>
      <c r="F104" s="76"/>
      <c r="G104" s="68"/>
      <c r="H104" s="60"/>
      <c r="I104" s="61"/>
      <c r="J104" s="75"/>
      <c r="K104" s="72"/>
      <c r="L104" s="72"/>
      <c r="M104" s="76"/>
    </row>
    <row r="105" spans="1:13" ht="26.25" customHeight="1" x14ac:dyDescent="0.2">
      <c r="A105" s="56">
        <v>17</v>
      </c>
      <c r="B105" s="67" t="s">
        <v>263</v>
      </c>
      <c r="C105" s="73">
        <v>15</v>
      </c>
      <c r="D105" s="74" t="s">
        <v>95</v>
      </c>
      <c r="E105" s="75"/>
      <c r="F105" s="76">
        <f>ROUND(C105*E105,2)</f>
        <v>0</v>
      </c>
      <c r="G105" s="68"/>
      <c r="H105" s="60"/>
      <c r="I105" s="61"/>
      <c r="J105" s="75"/>
      <c r="K105" s="72"/>
      <c r="L105" s="72"/>
      <c r="M105" s="76"/>
    </row>
    <row r="106" spans="1:13" x14ac:dyDescent="0.2">
      <c r="A106" s="56"/>
      <c r="B106" s="67"/>
      <c r="C106" s="73"/>
      <c r="D106" s="74"/>
      <c r="E106" s="75"/>
      <c r="F106" s="76"/>
      <c r="G106" s="68" t="s">
        <v>110</v>
      </c>
      <c r="H106" s="60" t="s">
        <v>95</v>
      </c>
      <c r="I106" s="61">
        <v>8.0000000000000002E-3</v>
      </c>
      <c r="J106" s="75">
        <f>C105*I106</f>
        <v>0.12</v>
      </c>
      <c r="K106" s="72"/>
      <c r="L106" s="72">
        <f>ROUND($L$11*K106,2)</f>
        <v>0</v>
      </c>
      <c r="M106" s="76">
        <f>L106*J106</f>
        <v>0</v>
      </c>
    </row>
    <row r="107" spans="1:13" x14ac:dyDescent="0.2">
      <c r="A107" s="56"/>
      <c r="B107" s="67"/>
      <c r="C107" s="73"/>
      <c r="D107" s="74"/>
      <c r="E107" s="75"/>
      <c r="F107" s="76"/>
      <c r="G107" s="68" t="s">
        <v>126</v>
      </c>
      <c r="H107" s="60" t="s">
        <v>102</v>
      </c>
      <c r="I107" s="61">
        <v>0.2</v>
      </c>
      <c r="J107" s="75">
        <f>C105*I107</f>
        <v>3</v>
      </c>
      <c r="K107" s="72"/>
      <c r="L107" s="72">
        <f>ROUND($L$11*K107,2)</f>
        <v>0</v>
      </c>
      <c r="M107" s="76">
        <f>L107*J107</f>
        <v>0</v>
      </c>
    </row>
    <row r="108" spans="1:13" x14ac:dyDescent="0.2">
      <c r="A108" s="56"/>
      <c r="B108" s="67"/>
      <c r="C108" s="73"/>
      <c r="D108" s="74"/>
      <c r="E108" s="75"/>
      <c r="F108" s="76"/>
      <c r="G108" s="68" t="s">
        <v>103</v>
      </c>
      <c r="H108" s="60" t="s">
        <v>104</v>
      </c>
      <c r="I108" s="61">
        <v>0.35699999999999998</v>
      </c>
      <c r="J108" s="75">
        <f>C105*I108</f>
        <v>5.3549999999999995</v>
      </c>
      <c r="K108" s="72"/>
      <c r="L108" s="72">
        <f>ROUND($L$11*K108,2)</f>
        <v>0</v>
      </c>
      <c r="M108" s="76">
        <f>L108*J108</f>
        <v>0</v>
      </c>
    </row>
    <row r="109" spans="1:13" x14ac:dyDescent="0.2">
      <c r="A109" s="56"/>
      <c r="B109" s="67"/>
      <c r="C109" s="73"/>
      <c r="D109" s="74"/>
      <c r="E109" s="75"/>
      <c r="F109" s="76"/>
      <c r="G109" s="68"/>
      <c r="H109" s="60"/>
      <c r="I109" s="61"/>
      <c r="J109" s="75"/>
      <c r="K109" s="72"/>
      <c r="L109" s="72"/>
      <c r="M109" s="76"/>
    </row>
    <row r="110" spans="1:13" ht="25.5" x14ac:dyDescent="0.2">
      <c r="A110" s="56">
        <v>18</v>
      </c>
      <c r="B110" s="67" t="s">
        <v>264</v>
      </c>
      <c r="C110" s="73">
        <v>15</v>
      </c>
      <c r="D110" s="74" t="s">
        <v>95</v>
      </c>
      <c r="E110" s="75"/>
      <c r="F110" s="76">
        <f>ROUND(C110*E110,2)</f>
        <v>0</v>
      </c>
      <c r="G110" s="68"/>
      <c r="H110" s="60"/>
      <c r="I110" s="61"/>
      <c r="J110" s="75"/>
      <c r="K110" s="72"/>
      <c r="L110" s="72"/>
      <c r="M110" s="76"/>
    </row>
    <row r="111" spans="1:13" x14ac:dyDescent="0.2">
      <c r="A111" s="56"/>
      <c r="B111" s="67"/>
      <c r="C111" s="73"/>
      <c r="D111" s="74"/>
      <c r="E111" s="75"/>
      <c r="F111" s="76"/>
      <c r="G111" s="68" t="s">
        <v>110</v>
      </c>
      <c r="H111" s="60" t="s">
        <v>95</v>
      </c>
      <c r="I111" s="61">
        <v>0.01</v>
      </c>
      <c r="J111" s="75">
        <f>C110*I111</f>
        <v>0.15</v>
      </c>
      <c r="K111" s="72"/>
      <c r="L111" s="72">
        <f>ROUND($L$11*K111,2)</f>
        <v>0</v>
      </c>
      <c r="M111" s="76">
        <f>L111*J111</f>
        <v>0</v>
      </c>
    </row>
    <row r="112" spans="1:13" ht="25.5" x14ac:dyDescent="0.2">
      <c r="A112" s="56"/>
      <c r="B112" s="67"/>
      <c r="C112" s="73"/>
      <c r="D112" s="74"/>
      <c r="E112" s="75"/>
      <c r="F112" s="76"/>
      <c r="G112" s="68" t="s">
        <v>124</v>
      </c>
      <c r="H112" s="60" t="s">
        <v>102</v>
      </c>
      <c r="I112" s="61">
        <v>0.2</v>
      </c>
      <c r="J112" s="75">
        <f>C110*I112</f>
        <v>3</v>
      </c>
      <c r="K112" s="72"/>
      <c r="L112" s="72">
        <f>ROUND($L$11*K112,2)</f>
        <v>0</v>
      </c>
      <c r="M112" s="76">
        <f>L112*J112</f>
        <v>0</v>
      </c>
    </row>
    <row r="113" spans="1:13" ht="25.5" x14ac:dyDescent="0.2">
      <c r="A113" s="56"/>
      <c r="B113" s="67"/>
      <c r="C113" s="73"/>
      <c r="D113" s="74"/>
      <c r="E113" s="75"/>
      <c r="F113" s="76"/>
      <c r="G113" s="68" t="s">
        <v>261</v>
      </c>
      <c r="H113" s="60" t="s">
        <v>102</v>
      </c>
      <c r="I113" s="61">
        <v>0.2</v>
      </c>
      <c r="J113" s="75">
        <f>C110*I113</f>
        <v>3</v>
      </c>
      <c r="K113" s="72"/>
      <c r="L113" s="72">
        <f>ROUND($L$11*K113,2)</f>
        <v>0</v>
      </c>
      <c r="M113" s="76">
        <f>L113*J113</f>
        <v>0</v>
      </c>
    </row>
    <row r="114" spans="1:13" x14ac:dyDescent="0.2">
      <c r="A114" s="89"/>
      <c r="B114" s="67"/>
      <c r="C114" s="73"/>
      <c r="D114" s="74"/>
      <c r="E114" s="75"/>
      <c r="F114" s="76"/>
      <c r="G114" s="68"/>
      <c r="H114" s="90"/>
      <c r="I114" s="61"/>
      <c r="J114" s="75"/>
      <c r="K114" s="72"/>
      <c r="L114" s="72"/>
      <c r="M114" s="76"/>
    </row>
    <row r="115" spans="1:13" x14ac:dyDescent="0.2">
      <c r="A115" s="56">
        <v>19</v>
      </c>
      <c r="B115" s="67" t="s">
        <v>150</v>
      </c>
      <c r="C115" s="73">
        <v>17.28</v>
      </c>
      <c r="D115" s="74" t="s">
        <v>95</v>
      </c>
      <c r="E115" s="75"/>
      <c r="F115" s="76">
        <f>ROUND(C115*E115,2)</f>
        <v>0</v>
      </c>
      <c r="G115" s="68"/>
      <c r="H115" s="60"/>
      <c r="I115" s="61"/>
      <c r="J115" s="75"/>
      <c r="K115" s="72"/>
      <c r="L115" s="72"/>
      <c r="M115" s="76"/>
    </row>
    <row r="116" spans="1:13" x14ac:dyDescent="0.2">
      <c r="A116" s="56"/>
      <c r="B116" s="67"/>
      <c r="C116" s="73"/>
      <c r="D116" s="74"/>
      <c r="E116" s="75"/>
      <c r="F116" s="76"/>
      <c r="G116" s="68" t="s">
        <v>149</v>
      </c>
      <c r="H116" s="60" t="s">
        <v>104</v>
      </c>
      <c r="I116" s="61">
        <v>0.35</v>
      </c>
      <c r="J116" s="75">
        <f>C115*I116</f>
        <v>6.048</v>
      </c>
      <c r="K116" s="72"/>
      <c r="L116" s="72">
        <f t="shared" ref="L116" si="31">ROUND($L$11*K116,2)</f>
        <v>0</v>
      </c>
      <c r="M116" s="76">
        <f>L116*J116</f>
        <v>0</v>
      </c>
    </row>
    <row r="117" spans="1:13" x14ac:dyDescent="0.2">
      <c r="A117" s="56"/>
      <c r="B117" s="67"/>
      <c r="C117" s="73"/>
      <c r="D117" s="74"/>
      <c r="E117" s="75"/>
      <c r="F117" s="76"/>
      <c r="G117" s="68"/>
      <c r="H117" s="60"/>
      <c r="I117" s="61"/>
      <c r="J117" s="75"/>
      <c r="K117" s="72"/>
      <c r="L117" s="72"/>
      <c r="M117" s="76"/>
    </row>
    <row r="118" spans="1:13" ht="25.5" x14ac:dyDescent="0.2">
      <c r="A118" s="56">
        <v>20</v>
      </c>
      <c r="B118" s="67" t="s">
        <v>152</v>
      </c>
      <c r="C118" s="73">
        <v>17.28</v>
      </c>
      <c r="D118" s="74" t="s">
        <v>95</v>
      </c>
      <c r="E118" s="75"/>
      <c r="F118" s="76">
        <f>ROUND(C118*E118,2)</f>
        <v>0</v>
      </c>
      <c r="G118" s="68"/>
      <c r="H118" s="60"/>
      <c r="I118" s="61"/>
      <c r="J118" s="75"/>
      <c r="K118" s="72"/>
      <c r="L118" s="72"/>
      <c r="M118" s="76"/>
    </row>
    <row r="119" spans="1:13" x14ac:dyDescent="0.2">
      <c r="A119" s="56"/>
      <c r="B119" s="67"/>
      <c r="C119" s="73"/>
      <c r="D119" s="74"/>
      <c r="E119" s="75"/>
      <c r="F119" s="76"/>
      <c r="G119" s="68" t="s">
        <v>151</v>
      </c>
      <c r="H119" s="60" t="s">
        <v>104</v>
      </c>
      <c r="I119" s="61">
        <v>38</v>
      </c>
      <c r="J119" s="75">
        <f>C118*I119</f>
        <v>656.6400000000001</v>
      </c>
      <c r="K119" s="72"/>
      <c r="L119" s="72">
        <f t="shared" ref="L119" si="32">ROUND($L$11*K119,2)</f>
        <v>0</v>
      </c>
      <c r="M119" s="76">
        <f>L119*J119</f>
        <v>0</v>
      </c>
    </row>
    <row r="120" spans="1:13" x14ac:dyDescent="0.2">
      <c r="A120" s="56"/>
      <c r="B120" s="67"/>
      <c r="C120" s="73"/>
      <c r="D120" s="74"/>
      <c r="E120" s="75"/>
      <c r="F120" s="76"/>
      <c r="G120" s="68"/>
      <c r="H120" s="60"/>
      <c r="I120" s="61"/>
      <c r="J120" s="75"/>
      <c r="K120" s="72"/>
      <c r="L120" s="72"/>
      <c r="M120" s="76"/>
    </row>
    <row r="121" spans="1:13" ht="25.5" x14ac:dyDescent="0.2">
      <c r="A121" s="56">
        <v>21</v>
      </c>
      <c r="B121" s="67" t="s">
        <v>155</v>
      </c>
      <c r="C121" s="73">
        <v>17.28</v>
      </c>
      <c r="D121" s="74" t="s">
        <v>95</v>
      </c>
      <c r="E121" s="75"/>
      <c r="F121" s="76">
        <f>ROUND(C121*E121,2)</f>
        <v>0</v>
      </c>
      <c r="G121" s="68"/>
      <c r="H121" s="60"/>
      <c r="I121" s="61"/>
      <c r="J121" s="75"/>
      <c r="K121" s="72"/>
      <c r="L121" s="72"/>
      <c r="M121" s="76"/>
    </row>
    <row r="122" spans="1:13" x14ac:dyDescent="0.2">
      <c r="A122" s="56"/>
      <c r="B122" s="67"/>
      <c r="C122" s="73"/>
      <c r="D122" s="74"/>
      <c r="E122" s="75"/>
      <c r="F122" s="76"/>
      <c r="G122" s="68" t="s">
        <v>153</v>
      </c>
      <c r="H122" s="60" t="s">
        <v>104</v>
      </c>
      <c r="I122" s="61">
        <v>0.19700000000000001</v>
      </c>
      <c r="J122" s="75">
        <f>C121*I122</f>
        <v>3.4041600000000005</v>
      </c>
      <c r="K122" s="72"/>
      <c r="L122" s="72">
        <f t="shared" ref="L122:L124" si="33">ROUND($L$11*K122,2)</f>
        <v>0</v>
      </c>
      <c r="M122" s="76">
        <f>L122*J122</f>
        <v>0</v>
      </c>
    </row>
    <row r="123" spans="1:13" x14ac:dyDescent="0.2">
      <c r="A123" s="56"/>
      <c r="B123" s="67"/>
      <c r="C123" s="73"/>
      <c r="D123" s="74"/>
      <c r="E123" s="75"/>
      <c r="F123" s="76"/>
      <c r="G123" s="68" t="s">
        <v>156</v>
      </c>
      <c r="H123" s="60" t="s">
        <v>104</v>
      </c>
      <c r="I123" s="61">
        <v>7.5499999999999998E-2</v>
      </c>
      <c r="J123" s="75">
        <f>C121*I123</f>
        <v>1.30464</v>
      </c>
      <c r="K123" s="72"/>
      <c r="L123" s="72">
        <f t="shared" si="33"/>
        <v>0</v>
      </c>
      <c r="M123" s="76">
        <f>L123*J123</f>
        <v>0</v>
      </c>
    </row>
    <row r="124" spans="1:13" x14ac:dyDescent="0.2">
      <c r="A124" s="56"/>
      <c r="B124" s="67"/>
      <c r="C124" s="73"/>
      <c r="D124" s="74"/>
      <c r="E124" s="75"/>
      <c r="F124" s="76"/>
      <c r="G124" s="68" t="s">
        <v>154</v>
      </c>
      <c r="H124" s="60" t="s">
        <v>104</v>
      </c>
      <c r="I124" s="61">
        <v>9</v>
      </c>
      <c r="J124" s="75">
        <f>C121*I124</f>
        <v>155.52000000000001</v>
      </c>
      <c r="K124" s="72"/>
      <c r="L124" s="72">
        <f t="shared" si="33"/>
        <v>0</v>
      </c>
      <c r="M124" s="76">
        <f>L124*J124</f>
        <v>0</v>
      </c>
    </row>
    <row r="125" spans="1:13" x14ac:dyDescent="0.2">
      <c r="A125" s="56"/>
      <c r="B125" s="67"/>
      <c r="C125" s="73"/>
      <c r="D125" s="74"/>
      <c r="E125" s="75"/>
      <c r="F125" s="76"/>
      <c r="G125" s="68"/>
      <c r="H125" s="60"/>
      <c r="I125" s="61"/>
      <c r="J125" s="75"/>
      <c r="K125" s="72"/>
      <c r="L125" s="72"/>
      <c r="M125" s="76"/>
    </row>
    <row r="126" spans="1:13" ht="25.5" x14ac:dyDescent="0.2">
      <c r="A126" s="56">
        <v>22</v>
      </c>
      <c r="B126" s="67" t="s">
        <v>162</v>
      </c>
      <c r="C126" s="73">
        <v>112.5</v>
      </c>
      <c r="D126" s="74" t="s">
        <v>95</v>
      </c>
      <c r="E126" s="75"/>
      <c r="F126" s="76">
        <f>ROUND(C126*E126,2)</f>
        <v>0</v>
      </c>
      <c r="G126" s="68"/>
      <c r="H126" s="60"/>
      <c r="I126" s="61"/>
      <c r="J126" s="75"/>
      <c r="K126" s="72"/>
      <c r="L126" s="72"/>
      <c r="M126" s="76"/>
    </row>
    <row r="127" spans="1:13" x14ac:dyDescent="0.2">
      <c r="A127" s="56"/>
      <c r="B127" s="67"/>
      <c r="C127" s="73"/>
      <c r="D127" s="74"/>
      <c r="E127" s="75"/>
      <c r="F127" s="76"/>
      <c r="G127" s="68" t="s">
        <v>126</v>
      </c>
      <c r="H127" s="60" t="s">
        <v>102</v>
      </c>
      <c r="I127" s="61">
        <v>0.2</v>
      </c>
      <c r="J127" s="75">
        <f>C126*I127</f>
        <v>22.5</v>
      </c>
      <c r="K127" s="72"/>
      <c r="L127" s="72">
        <f t="shared" ref="L127" si="34">ROUND($L$11*K127,2)</f>
        <v>0</v>
      </c>
      <c r="M127" s="76">
        <f>L127*J127</f>
        <v>0</v>
      </c>
    </row>
    <row r="128" spans="1:13" x14ac:dyDescent="0.2">
      <c r="A128" s="56"/>
      <c r="B128" s="67"/>
      <c r="C128" s="73"/>
      <c r="D128" s="74"/>
      <c r="E128" s="75"/>
      <c r="F128" s="76"/>
      <c r="G128" s="68"/>
      <c r="H128" s="60"/>
      <c r="I128" s="61"/>
      <c r="J128" s="75"/>
      <c r="K128" s="72"/>
      <c r="L128" s="72"/>
      <c r="M128" s="76"/>
    </row>
    <row r="129" spans="1:13" ht="38.25" customHeight="1" x14ac:dyDescent="0.2">
      <c r="A129" s="56">
        <v>23</v>
      </c>
      <c r="B129" s="67" t="s">
        <v>265</v>
      </c>
      <c r="C129" s="73">
        <v>112.5</v>
      </c>
      <c r="D129" s="74" t="s">
        <v>95</v>
      </c>
      <c r="E129" s="75"/>
      <c r="F129" s="76">
        <f>ROUND(C129*E129,2)</f>
        <v>0</v>
      </c>
      <c r="G129" s="68"/>
      <c r="H129" s="60"/>
      <c r="I129" s="61"/>
      <c r="J129" s="75"/>
      <c r="K129" s="72"/>
      <c r="L129" s="72"/>
      <c r="M129" s="76"/>
    </row>
    <row r="130" spans="1:13" x14ac:dyDescent="0.2">
      <c r="A130" s="56"/>
      <c r="B130" s="67"/>
      <c r="C130" s="73"/>
      <c r="D130" s="74"/>
      <c r="E130" s="75"/>
      <c r="F130" s="76"/>
      <c r="G130" s="68" t="s">
        <v>158</v>
      </c>
      <c r="H130" s="60" t="s">
        <v>104</v>
      </c>
      <c r="I130" s="61">
        <v>6.5</v>
      </c>
      <c r="J130" s="75">
        <f>C129*I130</f>
        <v>731.25</v>
      </c>
      <c r="K130" s="72"/>
      <c r="L130" s="72">
        <f t="shared" ref="L130:L132" si="35">ROUND($L$11*K130,2)</f>
        <v>0</v>
      </c>
      <c r="M130" s="76">
        <f>L130*J130</f>
        <v>0</v>
      </c>
    </row>
    <row r="131" spans="1:13" ht="25.5" x14ac:dyDescent="0.2">
      <c r="A131" s="56"/>
      <c r="B131" s="67"/>
      <c r="C131" s="73"/>
      <c r="D131" s="74"/>
      <c r="E131" s="75"/>
      <c r="F131" s="76"/>
      <c r="G131" s="68" t="s">
        <v>159</v>
      </c>
      <c r="H131" s="60" t="s">
        <v>99</v>
      </c>
      <c r="I131" s="61">
        <v>8</v>
      </c>
      <c r="J131" s="75">
        <f>C129*I131</f>
        <v>900</v>
      </c>
      <c r="K131" s="72"/>
      <c r="L131" s="72">
        <f t="shared" si="35"/>
        <v>0</v>
      </c>
      <c r="M131" s="76">
        <f t="shared" ref="M131:M132" si="36">L131*J131</f>
        <v>0</v>
      </c>
    </row>
    <row r="132" spans="1:13" ht="25.5" x14ac:dyDescent="0.2">
      <c r="A132" s="56"/>
      <c r="B132" s="67"/>
      <c r="C132" s="73"/>
      <c r="D132" s="74"/>
      <c r="E132" s="75"/>
      <c r="F132" s="76"/>
      <c r="G132" s="68" t="s">
        <v>160</v>
      </c>
      <c r="H132" s="60" t="s">
        <v>99</v>
      </c>
      <c r="I132" s="61">
        <v>8</v>
      </c>
      <c r="J132" s="75">
        <f>C129*I132</f>
        <v>900</v>
      </c>
      <c r="K132" s="72"/>
      <c r="L132" s="72">
        <f t="shared" si="35"/>
        <v>0</v>
      </c>
      <c r="M132" s="76">
        <f t="shared" si="36"/>
        <v>0</v>
      </c>
    </row>
    <row r="133" spans="1:13" x14ac:dyDescent="0.2">
      <c r="A133" s="56"/>
      <c r="B133" s="67"/>
      <c r="C133" s="73"/>
      <c r="D133" s="74"/>
      <c r="E133" s="75"/>
      <c r="F133" s="76"/>
      <c r="G133" s="68"/>
      <c r="H133" s="60"/>
      <c r="I133" s="61"/>
      <c r="J133" s="75"/>
      <c r="K133" s="72"/>
      <c r="L133" s="72"/>
      <c r="M133" s="76"/>
    </row>
    <row r="134" spans="1:13" x14ac:dyDescent="0.2">
      <c r="A134" s="56">
        <v>24</v>
      </c>
      <c r="B134" s="67" t="s">
        <v>163</v>
      </c>
      <c r="C134" s="73">
        <v>112.5</v>
      </c>
      <c r="D134" s="74" t="s">
        <v>95</v>
      </c>
      <c r="E134" s="75"/>
      <c r="F134" s="76">
        <f>ROUND(C134*E134,2)</f>
        <v>0</v>
      </c>
      <c r="G134" s="68"/>
      <c r="H134" s="60"/>
      <c r="I134" s="61"/>
      <c r="J134" s="75"/>
      <c r="K134" s="72"/>
      <c r="L134" s="72"/>
      <c r="M134" s="76"/>
    </row>
    <row r="135" spans="1:13" x14ac:dyDescent="0.2">
      <c r="A135" s="56"/>
      <c r="B135" s="67"/>
      <c r="C135" s="73"/>
      <c r="D135" s="74"/>
      <c r="E135" s="75"/>
      <c r="F135" s="76"/>
      <c r="G135" s="68" t="s">
        <v>157</v>
      </c>
      <c r="H135" s="90" t="s">
        <v>104</v>
      </c>
      <c r="I135" s="61">
        <v>0.45600000000000002</v>
      </c>
      <c r="J135" s="75">
        <f>C134*I135</f>
        <v>51.300000000000004</v>
      </c>
      <c r="K135" s="72"/>
      <c r="L135" s="72">
        <f t="shared" ref="L135" si="37">ROUND($L$11*K135,2)</f>
        <v>0</v>
      </c>
      <c r="M135" s="76">
        <f t="shared" ref="M135" si="38">L135*J135</f>
        <v>0</v>
      </c>
    </row>
    <row r="136" spans="1:13" x14ac:dyDescent="0.2">
      <c r="A136" s="56"/>
      <c r="B136" s="67"/>
      <c r="C136" s="73"/>
      <c r="D136" s="74"/>
      <c r="E136" s="75"/>
      <c r="F136" s="76"/>
      <c r="G136" s="68"/>
      <c r="H136" s="60"/>
      <c r="I136" s="61"/>
      <c r="J136" s="75"/>
      <c r="K136" s="72"/>
      <c r="L136" s="72"/>
      <c r="M136" s="76"/>
    </row>
    <row r="137" spans="1:13" x14ac:dyDescent="0.2">
      <c r="A137" s="56">
        <v>25</v>
      </c>
      <c r="B137" s="67" t="s">
        <v>164</v>
      </c>
      <c r="C137" s="73">
        <v>70</v>
      </c>
      <c r="D137" s="74" t="s">
        <v>97</v>
      </c>
      <c r="E137" s="75"/>
      <c r="F137" s="76">
        <f>ROUND(C137*E137,2)</f>
        <v>0</v>
      </c>
      <c r="G137" s="68"/>
      <c r="H137" s="60"/>
      <c r="I137" s="61"/>
      <c r="J137" s="75"/>
      <c r="K137" s="72"/>
      <c r="L137" s="72"/>
      <c r="M137" s="76"/>
    </row>
    <row r="138" spans="1:13" ht="38.25" x14ac:dyDescent="0.2">
      <c r="A138" s="56"/>
      <c r="B138" s="67"/>
      <c r="C138" s="73"/>
      <c r="D138" s="74"/>
      <c r="E138" s="75"/>
      <c r="F138" s="76"/>
      <c r="G138" s="68" t="s">
        <v>165</v>
      </c>
      <c r="H138" s="60" t="s">
        <v>99</v>
      </c>
      <c r="I138" s="61"/>
      <c r="J138" s="75">
        <v>2</v>
      </c>
      <c r="K138" s="72"/>
      <c r="L138" s="72">
        <f t="shared" ref="L138" si="39">ROUND($L$11*K138,2)</f>
        <v>0</v>
      </c>
      <c r="M138" s="76">
        <f t="shared" ref="M138" si="40">L138*J138</f>
        <v>0</v>
      </c>
    </row>
    <row r="139" spans="1:13" x14ac:dyDescent="0.2">
      <c r="A139" s="56"/>
      <c r="B139" s="67"/>
      <c r="C139" s="73"/>
      <c r="D139" s="74"/>
      <c r="E139" s="75"/>
      <c r="F139" s="76"/>
      <c r="G139" s="68"/>
      <c r="H139" s="60"/>
      <c r="I139" s="61"/>
      <c r="J139" s="75"/>
      <c r="K139" s="72"/>
      <c r="L139" s="72"/>
      <c r="M139" s="76"/>
    </row>
    <row r="140" spans="1:13" x14ac:dyDescent="0.2">
      <c r="A140" s="56">
        <v>27</v>
      </c>
      <c r="B140" s="67" t="s">
        <v>166</v>
      </c>
      <c r="C140" s="73">
        <v>25.92</v>
      </c>
      <c r="D140" s="74" t="s">
        <v>95</v>
      </c>
      <c r="E140" s="75"/>
      <c r="F140" s="76">
        <f>ROUND(C140*E140,2)</f>
        <v>0</v>
      </c>
      <c r="G140" s="68"/>
      <c r="H140" s="60"/>
      <c r="I140" s="61"/>
      <c r="J140" s="75"/>
      <c r="K140" s="72"/>
      <c r="L140" s="72"/>
      <c r="M140" s="76"/>
    </row>
    <row r="141" spans="1:13" x14ac:dyDescent="0.2">
      <c r="A141" s="56"/>
      <c r="B141" s="67"/>
      <c r="C141" s="73"/>
      <c r="D141" s="74"/>
      <c r="E141" s="75"/>
      <c r="F141" s="76"/>
      <c r="G141" s="68"/>
      <c r="H141" s="60"/>
      <c r="I141" s="61"/>
      <c r="J141" s="75"/>
      <c r="K141" s="72"/>
      <c r="L141" s="72"/>
      <c r="M141" s="76"/>
    </row>
    <row r="142" spans="1:13" ht="38.25" x14ac:dyDescent="0.2">
      <c r="A142" s="56">
        <v>28</v>
      </c>
      <c r="B142" s="67" t="s">
        <v>127</v>
      </c>
      <c r="C142" s="73">
        <v>25.92</v>
      </c>
      <c r="D142" s="74" t="s">
        <v>95</v>
      </c>
      <c r="E142" s="75"/>
      <c r="F142" s="76">
        <f>ROUND(C142*E142,2)</f>
        <v>0</v>
      </c>
      <c r="G142" s="68"/>
      <c r="H142" s="60"/>
      <c r="I142" s="61"/>
      <c r="J142" s="75"/>
      <c r="K142" s="72"/>
      <c r="L142" s="72"/>
      <c r="M142" s="76"/>
    </row>
    <row r="143" spans="1:13" ht="25.5" x14ac:dyDescent="0.2">
      <c r="A143" s="56"/>
      <c r="B143" s="67"/>
      <c r="C143" s="73"/>
      <c r="D143" s="74"/>
      <c r="E143" s="75"/>
      <c r="F143" s="76"/>
      <c r="G143" s="68" t="s">
        <v>129</v>
      </c>
      <c r="H143" s="60" t="s">
        <v>95</v>
      </c>
      <c r="I143" s="61">
        <v>1.05</v>
      </c>
      <c r="J143" s="75">
        <f>C142*I143</f>
        <v>27.216000000000005</v>
      </c>
      <c r="K143" s="72"/>
      <c r="L143" s="72">
        <f t="shared" ref="L143:L151" si="41">ROUND($L$11*K143,2)</f>
        <v>0</v>
      </c>
      <c r="M143" s="76">
        <f t="shared" ref="M143:M151" si="42">L143*J143</f>
        <v>0</v>
      </c>
    </row>
    <row r="144" spans="1:13" x14ac:dyDescent="0.2">
      <c r="A144" s="56"/>
      <c r="B144" s="67"/>
      <c r="C144" s="73"/>
      <c r="D144" s="74"/>
      <c r="E144" s="75"/>
      <c r="F144" s="76"/>
      <c r="G144" s="68" t="s">
        <v>130</v>
      </c>
      <c r="H144" s="60" t="s">
        <v>97</v>
      </c>
      <c r="I144" s="61">
        <v>1.8</v>
      </c>
      <c r="J144" s="75">
        <f>C142*I144</f>
        <v>46.656000000000006</v>
      </c>
      <c r="K144" s="72"/>
      <c r="L144" s="72">
        <f t="shared" si="41"/>
        <v>0</v>
      </c>
      <c r="M144" s="76">
        <f t="shared" si="42"/>
        <v>0</v>
      </c>
    </row>
    <row r="145" spans="1:13" x14ac:dyDescent="0.2">
      <c r="A145" s="56"/>
      <c r="B145" s="67"/>
      <c r="C145" s="73"/>
      <c r="D145" s="74"/>
      <c r="E145" s="75"/>
      <c r="F145" s="76"/>
      <c r="G145" s="68" t="s">
        <v>131</v>
      </c>
      <c r="H145" s="60" t="s">
        <v>97</v>
      </c>
      <c r="I145" s="61">
        <v>0.87</v>
      </c>
      <c r="J145" s="75">
        <f>C142*I145</f>
        <v>22.5504</v>
      </c>
      <c r="K145" s="72"/>
      <c r="L145" s="72">
        <f t="shared" si="41"/>
        <v>0</v>
      </c>
      <c r="M145" s="76">
        <f t="shared" si="42"/>
        <v>0</v>
      </c>
    </row>
    <row r="146" spans="1:13" x14ac:dyDescent="0.2">
      <c r="A146" s="56"/>
      <c r="B146" s="67"/>
      <c r="C146" s="73"/>
      <c r="D146" s="74"/>
      <c r="E146" s="75"/>
      <c r="F146" s="76"/>
      <c r="G146" s="68" t="s">
        <v>125</v>
      </c>
      <c r="H146" s="60" t="s">
        <v>99</v>
      </c>
      <c r="I146" s="61">
        <v>3.07</v>
      </c>
      <c r="J146" s="75">
        <f>C142*I146</f>
        <v>79.574399999999997</v>
      </c>
      <c r="K146" s="72"/>
      <c r="L146" s="72">
        <f t="shared" si="41"/>
        <v>0</v>
      </c>
      <c r="M146" s="76">
        <f t="shared" si="42"/>
        <v>0</v>
      </c>
    </row>
    <row r="147" spans="1:13" x14ac:dyDescent="0.2">
      <c r="A147" s="56"/>
      <c r="B147" s="67"/>
      <c r="C147" s="73"/>
      <c r="D147" s="74"/>
      <c r="E147" s="75"/>
      <c r="F147" s="76"/>
      <c r="G147" s="68" t="s">
        <v>98</v>
      </c>
      <c r="H147" s="60" t="s">
        <v>99</v>
      </c>
      <c r="I147" s="61">
        <v>17</v>
      </c>
      <c r="J147" s="75">
        <f>C142*I147</f>
        <v>440.64000000000004</v>
      </c>
      <c r="K147" s="72"/>
      <c r="L147" s="72">
        <f t="shared" si="41"/>
        <v>0</v>
      </c>
      <c r="M147" s="76">
        <f t="shared" si="42"/>
        <v>0</v>
      </c>
    </row>
    <row r="148" spans="1:13" x14ac:dyDescent="0.2">
      <c r="A148" s="56"/>
      <c r="B148" s="67"/>
      <c r="C148" s="73"/>
      <c r="D148" s="74"/>
      <c r="E148" s="75"/>
      <c r="F148" s="76"/>
      <c r="G148" s="68" t="s">
        <v>126</v>
      </c>
      <c r="H148" s="60" t="s">
        <v>102</v>
      </c>
      <c r="I148" s="61">
        <v>8.6999999999999994E-3</v>
      </c>
      <c r="J148" s="75">
        <f>C142*I148</f>
        <v>0.22550400000000001</v>
      </c>
      <c r="K148" s="72"/>
      <c r="L148" s="72">
        <f t="shared" si="41"/>
        <v>0</v>
      </c>
      <c r="M148" s="76">
        <f t="shared" si="42"/>
        <v>0</v>
      </c>
    </row>
    <row r="149" spans="1:13" ht="25.5" x14ac:dyDescent="0.2">
      <c r="A149" s="56"/>
      <c r="B149" s="67"/>
      <c r="C149" s="73"/>
      <c r="D149" s="74"/>
      <c r="E149" s="75"/>
      <c r="F149" s="76"/>
      <c r="G149" s="68" t="s">
        <v>111</v>
      </c>
      <c r="H149" s="60" t="s">
        <v>97</v>
      </c>
      <c r="I149" s="61">
        <v>0.86</v>
      </c>
      <c r="J149" s="75">
        <f>C142*I149</f>
        <v>22.2912</v>
      </c>
      <c r="K149" s="72"/>
      <c r="L149" s="72">
        <f t="shared" si="41"/>
        <v>0</v>
      </c>
      <c r="M149" s="76">
        <f t="shared" si="42"/>
        <v>0</v>
      </c>
    </row>
    <row r="150" spans="1:13" x14ac:dyDescent="0.2">
      <c r="A150" s="56"/>
      <c r="B150" s="67"/>
      <c r="C150" s="73"/>
      <c r="D150" s="74"/>
      <c r="E150" s="75"/>
      <c r="F150" s="76"/>
      <c r="G150" s="68" t="s">
        <v>103</v>
      </c>
      <c r="H150" s="60" t="s">
        <v>104</v>
      </c>
      <c r="I150" s="61">
        <v>0.314</v>
      </c>
      <c r="J150" s="75">
        <f>C142*I150</f>
        <v>8.1388800000000003</v>
      </c>
      <c r="K150" s="72"/>
      <c r="L150" s="72">
        <f t="shared" si="41"/>
        <v>0</v>
      </c>
      <c r="M150" s="76">
        <f t="shared" si="42"/>
        <v>0</v>
      </c>
    </row>
    <row r="151" spans="1:13" ht="25.5" x14ac:dyDescent="0.2">
      <c r="A151" s="56"/>
      <c r="B151" s="67"/>
      <c r="C151" s="73"/>
      <c r="D151" s="74"/>
      <c r="E151" s="75"/>
      <c r="F151" s="76"/>
      <c r="G151" s="68" t="s">
        <v>128</v>
      </c>
      <c r="H151" s="60" t="s">
        <v>99</v>
      </c>
      <c r="I151" s="61">
        <v>1.32</v>
      </c>
      <c r="J151" s="75">
        <f>C142*I151</f>
        <v>34.214400000000005</v>
      </c>
      <c r="K151" s="72"/>
      <c r="L151" s="72">
        <f t="shared" si="41"/>
        <v>0</v>
      </c>
      <c r="M151" s="76">
        <f t="shared" si="42"/>
        <v>0</v>
      </c>
    </row>
    <row r="152" spans="1:13" x14ac:dyDescent="0.2">
      <c r="A152" s="56"/>
      <c r="B152" s="67"/>
      <c r="C152" s="73"/>
      <c r="D152" s="74"/>
      <c r="E152" s="75"/>
      <c r="F152" s="76"/>
      <c r="G152" s="68"/>
      <c r="H152" s="90"/>
      <c r="I152" s="61"/>
      <c r="J152" s="75"/>
      <c r="K152" s="72"/>
      <c r="L152" s="72"/>
      <c r="M152" s="76"/>
    </row>
    <row r="153" spans="1:13" ht="25.5" x14ac:dyDescent="0.2">
      <c r="A153" s="56">
        <v>29</v>
      </c>
      <c r="B153" s="67" t="s">
        <v>169</v>
      </c>
      <c r="C153" s="73">
        <v>25.92</v>
      </c>
      <c r="D153" s="74" t="s">
        <v>95</v>
      </c>
      <c r="E153" s="75"/>
      <c r="F153" s="76">
        <f>ROUND(C153*E153,2)</f>
        <v>0</v>
      </c>
      <c r="G153" s="68"/>
      <c r="H153" s="60"/>
      <c r="I153" s="61"/>
      <c r="J153" s="75"/>
      <c r="K153" s="72"/>
      <c r="L153" s="72"/>
      <c r="M153" s="76"/>
    </row>
    <row r="154" spans="1:13" x14ac:dyDescent="0.2">
      <c r="A154" s="56"/>
      <c r="B154" s="67"/>
      <c r="C154" s="73"/>
      <c r="D154" s="74"/>
      <c r="E154" s="75"/>
      <c r="F154" s="76"/>
      <c r="G154" s="68"/>
      <c r="H154" s="90"/>
      <c r="I154" s="61"/>
      <c r="J154" s="75"/>
      <c r="K154" s="72"/>
      <c r="L154" s="72"/>
      <c r="M154" s="76"/>
    </row>
    <row r="155" spans="1:13" x14ac:dyDescent="0.2">
      <c r="A155" s="56"/>
      <c r="B155" s="67"/>
      <c r="C155" s="73"/>
      <c r="D155" s="74"/>
      <c r="E155" s="75"/>
      <c r="F155" s="76"/>
      <c r="G155" s="68" t="s">
        <v>126</v>
      </c>
      <c r="H155" s="60" t="s">
        <v>102</v>
      </c>
      <c r="I155" s="61">
        <v>0.2</v>
      </c>
      <c r="J155" s="75">
        <f>C153*I155</f>
        <v>5.1840000000000011</v>
      </c>
      <c r="K155" s="72"/>
      <c r="L155" s="72">
        <f t="shared" ref="L155:L156" si="43">ROUND($L$11*K155,2)</f>
        <v>0</v>
      </c>
      <c r="M155" s="76">
        <f t="shared" ref="M155:M156" si="44">L155*J155</f>
        <v>0</v>
      </c>
    </row>
    <row r="156" spans="1:13" x14ac:dyDescent="0.2">
      <c r="A156" s="56"/>
      <c r="B156" s="67"/>
      <c r="C156" s="73"/>
      <c r="D156" s="74"/>
      <c r="E156" s="75"/>
      <c r="F156" s="76"/>
      <c r="G156" s="68" t="s">
        <v>168</v>
      </c>
      <c r="H156" s="60" t="s">
        <v>104</v>
      </c>
      <c r="I156" s="61">
        <v>5.2</v>
      </c>
      <c r="J156" s="75">
        <f>C153*I156</f>
        <v>134.78400000000002</v>
      </c>
      <c r="K156" s="72"/>
      <c r="L156" s="72">
        <f t="shared" si="43"/>
        <v>0</v>
      </c>
      <c r="M156" s="76">
        <f t="shared" si="44"/>
        <v>0</v>
      </c>
    </row>
    <row r="157" spans="1:13" x14ac:dyDescent="0.2">
      <c r="A157" s="56"/>
      <c r="B157" s="67"/>
      <c r="C157" s="73"/>
      <c r="D157" s="74"/>
      <c r="E157" s="75"/>
      <c r="F157" s="76"/>
      <c r="G157" s="68"/>
      <c r="H157" s="60"/>
      <c r="I157" s="61"/>
      <c r="J157" s="75"/>
      <c r="K157" s="72"/>
      <c r="L157" s="72"/>
      <c r="M157" s="76"/>
    </row>
    <row r="158" spans="1:13" x14ac:dyDescent="0.2">
      <c r="A158" s="56">
        <v>30</v>
      </c>
      <c r="B158" s="67" t="s">
        <v>163</v>
      </c>
      <c r="C158" s="73">
        <v>25.92</v>
      </c>
      <c r="D158" s="74" t="s">
        <v>95</v>
      </c>
      <c r="E158" s="75"/>
      <c r="F158" s="76">
        <f>ROUND(C158*E158,2)</f>
        <v>0</v>
      </c>
      <c r="G158" s="68"/>
      <c r="H158" s="60"/>
      <c r="I158" s="61"/>
      <c r="J158" s="75"/>
      <c r="K158" s="72"/>
      <c r="L158" s="72"/>
      <c r="M158" s="76"/>
    </row>
    <row r="159" spans="1:13" x14ac:dyDescent="0.2">
      <c r="A159" s="56"/>
      <c r="B159" s="67"/>
      <c r="C159" s="73"/>
      <c r="D159" s="74"/>
      <c r="E159" s="75"/>
      <c r="F159" s="76"/>
      <c r="G159" s="68" t="s">
        <v>167</v>
      </c>
      <c r="H159" s="60" t="s">
        <v>104</v>
      </c>
      <c r="I159" s="61">
        <v>0.45300000000000001</v>
      </c>
      <c r="J159" s="75">
        <f>C158*I159</f>
        <v>11.741760000000001</v>
      </c>
      <c r="K159" s="72"/>
      <c r="L159" s="72">
        <f t="shared" ref="L159" si="45">ROUND($L$11*K159,2)</f>
        <v>0</v>
      </c>
      <c r="M159" s="76">
        <f t="shared" ref="M159" si="46">L159*J159</f>
        <v>0</v>
      </c>
    </row>
    <row r="160" spans="1:13" x14ac:dyDescent="0.2">
      <c r="A160" s="56"/>
      <c r="B160" s="67"/>
      <c r="C160" s="73"/>
      <c r="D160" s="74"/>
      <c r="E160" s="75"/>
      <c r="F160" s="76"/>
      <c r="G160" s="68"/>
      <c r="H160" s="60"/>
      <c r="I160" s="61"/>
      <c r="J160" s="75"/>
      <c r="K160" s="72"/>
      <c r="L160" s="72"/>
      <c r="M160" s="76"/>
    </row>
    <row r="161" spans="1:13" x14ac:dyDescent="0.2">
      <c r="A161" s="56">
        <v>31</v>
      </c>
      <c r="B161" s="67" t="s">
        <v>164</v>
      </c>
      <c r="C161" s="73">
        <v>15</v>
      </c>
      <c r="D161" s="74" t="s">
        <v>97</v>
      </c>
      <c r="E161" s="75"/>
      <c r="F161" s="76">
        <f>ROUND(C161*E161,2)</f>
        <v>0</v>
      </c>
      <c r="G161" s="68"/>
      <c r="H161" s="60"/>
      <c r="I161" s="61"/>
      <c r="J161" s="75"/>
      <c r="K161" s="72"/>
      <c r="L161" s="72"/>
      <c r="M161" s="76"/>
    </row>
    <row r="162" spans="1:13" ht="38.25" x14ac:dyDescent="0.2">
      <c r="A162" s="56"/>
      <c r="B162" s="67"/>
      <c r="C162" s="73"/>
      <c r="D162" s="74"/>
      <c r="E162" s="75"/>
      <c r="F162" s="76"/>
      <c r="G162" s="68" t="s">
        <v>165</v>
      </c>
      <c r="H162" s="60" t="s">
        <v>99</v>
      </c>
      <c r="I162" s="61"/>
      <c r="J162" s="75">
        <v>1</v>
      </c>
      <c r="K162" s="72"/>
      <c r="L162" s="72">
        <f t="shared" ref="L162" si="47">ROUND($L$11*K162,2)</f>
        <v>0</v>
      </c>
      <c r="M162" s="76">
        <f t="shared" ref="M162" si="48">L162*J162</f>
        <v>0</v>
      </c>
    </row>
    <row r="163" spans="1:13" x14ac:dyDescent="0.2">
      <c r="A163" s="56"/>
      <c r="B163" s="67"/>
      <c r="C163" s="73"/>
      <c r="D163" s="74"/>
      <c r="E163" s="75"/>
      <c r="F163" s="76"/>
      <c r="G163" s="68"/>
      <c r="H163" s="60"/>
      <c r="I163" s="61"/>
      <c r="J163" s="75"/>
      <c r="K163" s="72"/>
      <c r="L163" s="72"/>
      <c r="M163" s="76"/>
    </row>
    <row r="164" spans="1:13" x14ac:dyDescent="0.2">
      <c r="A164" s="56">
        <v>32</v>
      </c>
      <c r="B164" s="67" t="s">
        <v>170</v>
      </c>
      <c r="C164" s="73">
        <v>15</v>
      </c>
      <c r="D164" s="74" t="s">
        <v>97</v>
      </c>
      <c r="E164" s="75"/>
      <c r="F164" s="76">
        <f>ROUND(C164*E164,2)</f>
        <v>0</v>
      </c>
      <c r="G164" s="68"/>
      <c r="H164" s="60"/>
      <c r="I164" s="61"/>
      <c r="J164" s="75"/>
      <c r="K164" s="72"/>
      <c r="L164" s="72"/>
      <c r="M164" s="76"/>
    </row>
    <row r="165" spans="1:13" ht="25.5" x14ac:dyDescent="0.2">
      <c r="A165" s="56"/>
      <c r="B165" s="67"/>
      <c r="C165" s="73"/>
      <c r="D165" s="74"/>
      <c r="E165" s="75"/>
      <c r="F165" s="76"/>
      <c r="G165" s="68" t="s">
        <v>171</v>
      </c>
      <c r="H165" s="60" t="s">
        <v>99</v>
      </c>
      <c r="I165" s="61"/>
      <c r="J165" s="75">
        <v>7</v>
      </c>
      <c r="K165" s="72"/>
      <c r="L165" s="72">
        <f t="shared" ref="L165" si="49">ROUND($L$11*K165,2)</f>
        <v>0</v>
      </c>
      <c r="M165" s="76">
        <f t="shared" ref="M165" si="50">L165*J165</f>
        <v>0</v>
      </c>
    </row>
    <row r="166" spans="1:13" x14ac:dyDescent="0.2">
      <c r="A166" s="56"/>
      <c r="B166" s="67"/>
      <c r="C166" s="73"/>
      <c r="D166" s="74"/>
      <c r="E166" s="75"/>
      <c r="F166" s="76"/>
      <c r="G166" s="68"/>
      <c r="H166" s="60"/>
      <c r="I166" s="61"/>
      <c r="J166" s="75"/>
      <c r="K166" s="72"/>
      <c r="L166" s="72"/>
      <c r="M166" s="76"/>
    </row>
    <row r="167" spans="1:13" x14ac:dyDescent="0.2">
      <c r="A167" s="56">
        <v>33</v>
      </c>
      <c r="B167" s="67" t="s">
        <v>172</v>
      </c>
      <c r="C167" s="73">
        <v>12</v>
      </c>
      <c r="D167" s="74" t="s">
        <v>99</v>
      </c>
      <c r="E167" s="75"/>
      <c r="F167" s="76">
        <f>ROUND(C167*E167,2)</f>
        <v>0</v>
      </c>
      <c r="G167" s="68"/>
      <c r="H167" s="60"/>
      <c r="I167" s="61"/>
      <c r="J167" s="75"/>
      <c r="K167" s="72"/>
      <c r="L167" s="72"/>
      <c r="M167" s="76"/>
    </row>
    <row r="168" spans="1:13" x14ac:dyDescent="0.2">
      <c r="A168" s="56"/>
      <c r="B168" s="67"/>
      <c r="C168" s="73"/>
      <c r="D168" s="74"/>
      <c r="E168" s="75"/>
      <c r="F168" s="76"/>
      <c r="G168" s="68"/>
      <c r="H168" s="60"/>
      <c r="I168" s="61"/>
      <c r="J168" s="75"/>
      <c r="K168" s="72"/>
      <c r="L168" s="72"/>
      <c r="M168" s="76"/>
    </row>
    <row r="169" spans="1:13" ht="28.5" customHeight="1" x14ac:dyDescent="0.2">
      <c r="A169" s="56">
        <v>34</v>
      </c>
      <c r="B169" s="67" t="s">
        <v>173</v>
      </c>
      <c r="C169" s="73">
        <v>10</v>
      </c>
      <c r="D169" s="74" t="s">
        <v>97</v>
      </c>
      <c r="E169" s="75"/>
      <c r="F169" s="76">
        <f>ROUND(C169*E169,2)</f>
        <v>0</v>
      </c>
      <c r="G169" s="68"/>
      <c r="H169" s="60"/>
      <c r="I169" s="61"/>
      <c r="J169" s="75"/>
      <c r="K169" s="72"/>
      <c r="L169" s="72"/>
      <c r="M169" s="76"/>
    </row>
    <row r="170" spans="1:13" ht="25.5" x14ac:dyDescent="0.2">
      <c r="A170" s="56"/>
      <c r="B170" s="67"/>
      <c r="C170" s="73"/>
      <c r="D170" s="74"/>
      <c r="E170" s="75"/>
      <c r="F170" s="76"/>
      <c r="G170" s="68" t="s">
        <v>174</v>
      </c>
      <c r="H170" s="60" t="s">
        <v>97</v>
      </c>
      <c r="I170" s="61">
        <v>1</v>
      </c>
      <c r="J170" s="75">
        <f>C169*I170</f>
        <v>10</v>
      </c>
      <c r="K170" s="72"/>
      <c r="L170" s="72">
        <f t="shared" ref="L170" si="51">ROUND($L$11*K170,2)</f>
        <v>0</v>
      </c>
      <c r="M170" s="76">
        <f t="shared" ref="M170" si="52">L170*J170</f>
        <v>0</v>
      </c>
    </row>
    <row r="171" spans="1:13" x14ac:dyDescent="0.2">
      <c r="A171" s="56"/>
      <c r="B171" s="67"/>
      <c r="C171" s="73"/>
      <c r="D171" s="74"/>
      <c r="E171" s="75"/>
      <c r="F171" s="76"/>
      <c r="G171" s="68"/>
      <c r="H171" s="60"/>
      <c r="I171" s="61"/>
      <c r="J171" s="75"/>
      <c r="K171" s="72"/>
      <c r="L171" s="72"/>
      <c r="M171" s="76"/>
    </row>
    <row r="172" spans="1:13" ht="25.5" x14ac:dyDescent="0.2">
      <c r="A172" s="56">
        <v>35</v>
      </c>
      <c r="B172" s="67" t="s">
        <v>175</v>
      </c>
      <c r="C172" s="73">
        <v>14</v>
      </c>
      <c r="D172" s="74" t="s">
        <v>97</v>
      </c>
      <c r="E172" s="75"/>
      <c r="F172" s="76">
        <f>ROUND(C172*E172,2)</f>
        <v>0</v>
      </c>
      <c r="G172" s="68"/>
      <c r="H172" s="60"/>
      <c r="I172" s="61"/>
      <c r="J172" s="75"/>
      <c r="K172" s="72"/>
      <c r="L172" s="72"/>
      <c r="M172" s="76"/>
    </row>
    <row r="173" spans="1:13" ht="25.5" x14ac:dyDescent="0.2">
      <c r="A173" s="56"/>
      <c r="B173" s="67"/>
      <c r="C173" s="73"/>
      <c r="D173" s="74"/>
      <c r="E173" s="75"/>
      <c r="F173" s="76"/>
      <c r="G173" s="68" t="s">
        <v>176</v>
      </c>
      <c r="H173" s="60" t="s">
        <v>97</v>
      </c>
      <c r="I173" s="61">
        <v>1</v>
      </c>
      <c r="J173" s="75">
        <f>C172*I173</f>
        <v>14</v>
      </c>
      <c r="K173" s="72"/>
      <c r="L173" s="72">
        <f t="shared" ref="L173" si="53">ROUND($L$11*K173,2)</f>
        <v>0</v>
      </c>
      <c r="M173" s="76">
        <f t="shared" ref="M173" si="54">L173*J173</f>
        <v>0</v>
      </c>
    </row>
    <row r="174" spans="1:13" x14ac:dyDescent="0.2">
      <c r="A174" s="56"/>
      <c r="B174" s="67"/>
      <c r="C174" s="73"/>
      <c r="D174" s="74"/>
      <c r="E174" s="75"/>
      <c r="F174" s="76"/>
      <c r="G174" s="68"/>
      <c r="H174" s="60"/>
      <c r="I174" s="61"/>
      <c r="J174" s="75"/>
      <c r="K174" s="72"/>
      <c r="L174" s="72"/>
      <c r="M174" s="76"/>
    </row>
    <row r="175" spans="1:13" ht="12.75" customHeight="1" x14ac:dyDescent="0.2">
      <c r="A175" s="56">
        <v>36</v>
      </c>
      <c r="B175" s="67" t="s">
        <v>177</v>
      </c>
      <c r="C175" s="73">
        <v>3</v>
      </c>
      <c r="D175" s="74" t="s">
        <v>99</v>
      </c>
      <c r="E175" s="75"/>
      <c r="F175" s="76">
        <f>ROUND(C175*E175,2)</f>
        <v>0</v>
      </c>
      <c r="G175" s="68"/>
      <c r="H175" s="60"/>
      <c r="I175" s="61"/>
      <c r="J175" s="75"/>
      <c r="K175" s="72"/>
      <c r="L175" s="72"/>
      <c r="M175" s="76"/>
    </row>
    <row r="176" spans="1:13" ht="25.5" x14ac:dyDescent="0.2">
      <c r="A176" s="56"/>
      <c r="B176" s="67"/>
      <c r="C176" s="73"/>
      <c r="D176" s="74"/>
      <c r="E176" s="75"/>
      <c r="F176" s="76"/>
      <c r="G176" s="68" t="s">
        <v>178</v>
      </c>
      <c r="H176" s="60" t="s">
        <v>99</v>
      </c>
      <c r="I176" s="61"/>
      <c r="J176" s="75">
        <v>3</v>
      </c>
      <c r="K176" s="72"/>
      <c r="L176" s="72">
        <f>ROUND($L$11*K176,2)</f>
        <v>0</v>
      </c>
      <c r="M176" s="76">
        <f>L176*J176</f>
        <v>0</v>
      </c>
    </row>
    <row r="177" spans="1:13" ht="25.5" x14ac:dyDescent="0.2">
      <c r="A177" s="56"/>
      <c r="B177" s="67"/>
      <c r="C177" s="73"/>
      <c r="D177" s="74"/>
      <c r="E177" s="75"/>
      <c r="F177" s="76"/>
      <c r="G177" s="68" t="s">
        <v>179</v>
      </c>
      <c r="H177" s="60" t="s">
        <v>99</v>
      </c>
      <c r="I177" s="61"/>
      <c r="J177" s="75">
        <v>3</v>
      </c>
      <c r="K177" s="72"/>
      <c r="L177" s="72">
        <f>ROUND($L$11*K177,2)</f>
        <v>0</v>
      </c>
      <c r="M177" s="76">
        <f>L177*J177</f>
        <v>0</v>
      </c>
    </row>
    <row r="178" spans="1:13" ht="25.5" x14ac:dyDescent="0.2">
      <c r="A178" s="56"/>
      <c r="B178" s="67"/>
      <c r="C178" s="73"/>
      <c r="D178" s="74"/>
      <c r="E178" s="75"/>
      <c r="F178" s="76"/>
      <c r="G178" s="68" t="s">
        <v>180</v>
      </c>
      <c r="H178" s="60" t="s">
        <v>99</v>
      </c>
      <c r="I178" s="61"/>
      <c r="J178" s="75">
        <v>3</v>
      </c>
      <c r="K178" s="72"/>
      <c r="L178" s="72">
        <f>ROUND($L$11*K178,2)</f>
        <v>0</v>
      </c>
      <c r="M178" s="76">
        <f>L178*J178</f>
        <v>0</v>
      </c>
    </row>
    <row r="179" spans="1:13" ht="25.5" x14ac:dyDescent="0.2">
      <c r="A179" s="56"/>
      <c r="B179" s="67"/>
      <c r="C179" s="73"/>
      <c r="D179" s="74"/>
      <c r="E179" s="75"/>
      <c r="F179" s="76"/>
      <c r="G179" s="68" t="s">
        <v>181</v>
      </c>
      <c r="H179" s="60" t="s">
        <v>99</v>
      </c>
      <c r="I179" s="61"/>
      <c r="J179" s="75">
        <v>3</v>
      </c>
      <c r="K179" s="72"/>
      <c r="L179" s="72">
        <f>ROUND($L$11*K179,2)</f>
        <v>0</v>
      </c>
      <c r="M179" s="76">
        <f>L179*J179</f>
        <v>0</v>
      </c>
    </row>
    <row r="180" spans="1:13" ht="25.5" x14ac:dyDescent="0.2">
      <c r="A180" s="56"/>
      <c r="B180" s="67"/>
      <c r="C180" s="73"/>
      <c r="D180" s="74"/>
      <c r="E180" s="75"/>
      <c r="F180" s="76"/>
      <c r="G180" s="68" t="s">
        <v>182</v>
      </c>
      <c r="H180" s="60" t="s">
        <v>99</v>
      </c>
      <c r="I180" s="61"/>
      <c r="J180" s="75">
        <v>1</v>
      </c>
      <c r="K180" s="72"/>
      <c r="L180" s="72">
        <f>ROUND($L$11*K180,2)</f>
        <v>0</v>
      </c>
      <c r="M180" s="76">
        <f>L180*J180</f>
        <v>0</v>
      </c>
    </row>
    <row r="181" spans="1:13" x14ac:dyDescent="0.2">
      <c r="A181" s="56"/>
      <c r="B181" s="67"/>
      <c r="C181" s="73"/>
      <c r="D181" s="74"/>
      <c r="E181" s="75"/>
      <c r="F181" s="76"/>
      <c r="G181" s="68"/>
      <c r="H181" s="60"/>
      <c r="I181" s="61"/>
      <c r="J181" s="75"/>
      <c r="K181" s="72"/>
      <c r="L181" s="72"/>
      <c r="M181" s="76"/>
    </row>
    <row r="182" spans="1:13" ht="13.5" customHeight="1" x14ac:dyDescent="0.2">
      <c r="A182" s="56">
        <v>37</v>
      </c>
      <c r="B182" s="67" t="s">
        <v>183</v>
      </c>
      <c r="C182" s="73">
        <v>3</v>
      </c>
      <c r="D182" s="74" t="s">
        <v>99</v>
      </c>
      <c r="E182" s="75"/>
      <c r="F182" s="76">
        <f>ROUND(C182*E182,2)</f>
        <v>0</v>
      </c>
      <c r="G182" s="68"/>
      <c r="H182" s="60"/>
      <c r="I182" s="61"/>
      <c r="J182" s="75"/>
      <c r="K182" s="72"/>
      <c r="L182" s="72"/>
      <c r="M182" s="76"/>
    </row>
    <row r="183" spans="1:13" ht="25.5" x14ac:dyDescent="0.2">
      <c r="A183" s="56"/>
      <c r="B183" s="67"/>
      <c r="C183" s="73"/>
      <c r="D183" s="74"/>
      <c r="E183" s="75"/>
      <c r="F183" s="76"/>
      <c r="G183" s="68" t="s">
        <v>266</v>
      </c>
      <c r="H183" s="60" t="s">
        <v>99</v>
      </c>
      <c r="I183" s="61"/>
      <c r="J183" s="75">
        <v>3</v>
      </c>
      <c r="K183" s="72"/>
      <c r="L183" s="72">
        <f>ROUND($L$11*K183,2)</f>
        <v>0</v>
      </c>
      <c r="M183" s="76">
        <f>L183*J183</f>
        <v>0</v>
      </c>
    </row>
    <row r="184" spans="1:13" ht="25.5" x14ac:dyDescent="0.2">
      <c r="A184" s="56"/>
      <c r="B184" s="67"/>
      <c r="C184" s="73"/>
      <c r="D184" s="74"/>
      <c r="E184" s="75"/>
      <c r="F184" s="76"/>
      <c r="G184" s="68" t="s">
        <v>184</v>
      </c>
      <c r="H184" s="60" t="s">
        <v>99</v>
      </c>
      <c r="I184" s="61"/>
      <c r="J184" s="75">
        <v>3</v>
      </c>
      <c r="K184" s="72"/>
      <c r="L184" s="72">
        <f>ROUND($L$11*K184,2)</f>
        <v>0</v>
      </c>
      <c r="M184" s="76">
        <f>L184*J184</f>
        <v>0</v>
      </c>
    </row>
    <row r="185" spans="1:13" x14ac:dyDescent="0.2">
      <c r="A185" s="56"/>
      <c r="B185" s="67"/>
      <c r="C185" s="73"/>
      <c r="D185" s="74"/>
      <c r="E185" s="75"/>
      <c r="F185" s="76"/>
      <c r="G185" s="68"/>
      <c r="H185" s="60"/>
      <c r="I185" s="61"/>
      <c r="J185" s="75"/>
      <c r="K185" s="72"/>
      <c r="L185" s="72"/>
      <c r="M185" s="76"/>
    </row>
    <row r="186" spans="1:13" ht="15" customHeight="1" x14ac:dyDescent="0.2">
      <c r="A186" s="56">
        <v>38</v>
      </c>
      <c r="B186" s="67" t="s">
        <v>254</v>
      </c>
      <c r="C186" s="73">
        <v>3</v>
      </c>
      <c r="D186" s="74" t="s">
        <v>99</v>
      </c>
      <c r="E186" s="75"/>
      <c r="F186" s="76">
        <f>ROUND(C186*E186,2)</f>
        <v>0</v>
      </c>
      <c r="G186" s="68"/>
      <c r="H186" s="60"/>
      <c r="I186" s="61"/>
      <c r="J186" s="75"/>
      <c r="K186" s="72"/>
      <c r="L186" s="72"/>
      <c r="M186" s="76"/>
    </row>
    <row r="187" spans="1:13" ht="25.5" x14ac:dyDescent="0.2">
      <c r="A187" s="56"/>
      <c r="B187" s="67"/>
      <c r="C187" s="73"/>
      <c r="D187" s="74"/>
      <c r="E187" s="75"/>
      <c r="F187" s="76"/>
      <c r="G187" s="68" t="s">
        <v>267</v>
      </c>
      <c r="H187" s="60" t="s">
        <v>99</v>
      </c>
      <c r="I187" s="61"/>
      <c r="J187" s="75">
        <v>3</v>
      </c>
      <c r="K187" s="72"/>
      <c r="L187" s="72">
        <f>ROUND($L$11*K187,2)</f>
        <v>0</v>
      </c>
      <c r="M187" s="76">
        <f>L187*J187</f>
        <v>0</v>
      </c>
    </row>
    <row r="188" spans="1:13" ht="25.5" x14ac:dyDescent="0.2">
      <c r="A188" s="56"/>
      <c r="B188" s="67"/>
      <c r="C188" s="73"/>
      <c r="D188" s="74"/>
      <c r="E188" s="75"/>
      <c r="F188" s="76"/>
      <c r="G188" s="68" t="s">
        <v>255</v>
      </c>
      <c r="H188" s="60" t="s">
        <v>99</v>
      </c>
      <c r="I188" s="61"/>
      <c r="J188" s="75">
        <v>6</v>
      </c>
      <c r="K188" s="72"/>
      <c r="L188" s="72">
        <f>ROUND($L$11*K188,2)</f>
        <v>0</v>
      </c>
      <c r="M188" s="76">
        <f>L188*J188</f>
        <v>0</v>
      </c>
    </row>
    <row r="189" spans="1:13" x14ac:dyDescent="0.2">
      <c r="A189" s="56"/>
      <c r="B189" s="67"/>
      <c r="C189" s="73"/>
      <c r="D189" s="74"/>
      <c r="E189" s="75"/>
      <c r="F189" s="76"/>
      <c r="G189" s="68"/>
      <c r="H189" s="60"/>
      <c r="I189" s="61"/>
      <c r="J189" s="75"/>
      <c r="K189" s="72"/>
      <c r="L189" s="72"/>
      <c r="M189" s="76"/>
    </row>
    <row r="190" spans="1:13" ht="41.25" customHeight="1" x14ac:dyDescent="0.2">
      <c r="A190" s="56">
        <v>39</v>
      </c>
      <c r="B190" s="67" t="s">
        <v>185</v>
      </c>
      <c r="C190" s="73">
        <v>15</v>
      </c>
      <c r="D190" s="74" t="s">
        <v>97</v>
      </c>
      <c r="E190" s="75"/>
      <c r="F190" s="76">
        <f>ROUND(C190*E190,2)</f>
        <v>0</v>
      </c>
      <c r="G190" s="68"/>
      <c r="H190" s="60"/>
      <c r="I190" s="61"/>
      <c r="J190" s="75"/>
      <c r="K190" s="72"/>
      <c r="L190" s="72"/>
      <c r="M190" s="76"/>
    </row>
    <row r="191" spans="1:13" ht="38.25" x14ac:dyDescent="0.2">
      <c r="A191" s="56"/>
      <c r="B191" s="67"/>
      <c r="C191" s="73"/>
      <c r="D191" s="74"/>
      <c r="E191" s="75"/>
      <c r="F191" s="76"/>
      <c r="G191" s="68" t="s">
        <v>186</v>
      </c>
      <c r="H191" s="60" t="s">
        <v>97</v>
      </c>
      <c r="I191" s="61"/>
      <c r="J191" s="75">
        <v>16</v>
      </c>
      <c r="K191" s="72"/>
      <c r="L191" s="72">
        <f t="shared" ref="L191" si="55">ROUND($L$11*K191,2)</f>
        <v>0</v>
      </c>
      <c r="M191" s="76">
        <f t="shared" ref="M191" si="56">L191*J191</f>
        <v>0</v>
      </c>
    </row>
    <row r="192" spans="1:13" ht="25.5" x14ac:dyDescent="0.2">
      <c r="A192" s="56"/>
      <c r="B192" s="67"/>
      <c r="C192" s="73"/>
      <c r="D192" s="74"/>
      <c r="E192" s="75"/>
      <c r="F192" s="76"/>
      <c r="G192" s="68" t="s">
        <v>187</v>
      </c>
      <c r="H192" s="60" t="s">
        <v>99</v>
      </c>
      <c r="I192" s="61"/>
      <c r="J192" s="75">
        <v>15</v>
      </c>
      <c r="K192" s="72"/>
      <c r="L192" s="72">
        <f t="shared" ref="L192:L193" si="57">ROUND($L$11*K192,2)</f>
        <v>0</v>
      </c>
      <c r="M192" s="76">
        <f t="shared" ref="M192:M193" si="58">L192*J192</f>
        <v>0</v>
      </c>
    </row>
    <row r="193" spans="1:13" x14ac:dyDescent="0.2">
      <c r="A193" s="56"/>
      <c r="B193" s="67"/>
      <c r="C193" s="73"/>
      <c r="D193" s="74"/>
      <c r="E193" s="75"/>
      <c r="F193" s="76"/>
      <c r="G193" s="68" t="s">
        <v>147</v>
      </c>
      <c r="H193" s="60" t="s">
        <v>99</v>
      </c>
      <c r="I193" s="61"/>
      <c r="J193" s="75">
        <v>15</v>
      </c>
      <c r="K193" s="72"/>
      <c r="L193" s="72">
        <f t="shared" si="57"/>
        <v>0</v>
      </c>
      <c r="M193" s="76">
        <f t="shared" si="58"/>
        <v>0</v>
      </c>
    </row>
    <row r="194" spans="1:13" x14ac:dyDescent="0.2">
      <c r="A194" s="89"/>
      <c r="B194" s="67"/>
      <c r="C194" s="73"/>
      <c r="D194" s="74"/>
      <c r="E194" s="75"/>
      <c r="F194" s="76"/>
      <c r="G194" s="68"/>
      <c r="H194" s="90"/>
      <c r="I194" s="61"/>
      <c r="J194" s="75"/>
      <c r="K194" s="72"/>
      <c r="L194" s="72"/>
      <c r="M194" s="76"/>
    </row>
    <row r="195" spans="1:13" ht="17.25" customHeight="1" x14ac:dyDescent="0.2">
      <c r="A195" s="56">
        <v>40</v>
      </c>
      <c r="B195" s="67" t="s">
        <v>188</v>
      </c>
      <c r="C195" s="73">
        <v>3.5</v>
      </c>
      <c r="D195" s="74" t="s">
        <v>97</v>
      </c>
      <c r="E195" s="75"/>
      <c r="F195" s="76">
        <f>ROUND(C195*E195,2)</f>
        <v>0</v>
      </c>
      <c r="G195" s="68"/>
      <c r="H195" s="60"/>
      <c r="I195" s="61"/>
      <c r="J195" s="75"/>
      <c r="K195" s="72"/>
      <c r="L195" s="72"/>
      <c r="M195" s="76"/>
    </row>
    <row r="196" spans="1:13" x14ac:dyDescent="0.2">
      <c r="A196" s="56"/>
      <c r="B196" s="67"/>
      <c r="C196" s="73"/>
      <c r="D196" s="74"/>
      <c r="E196" s="75"/>
      <c r="F196" s="76"/>
      <c r="G196" s="68"/>
      <c r="H196" s="60"/>
      <c r="I196" s="61"/>
      <c r="J196" s="75"/>
      <c r="K196" s="72"/>
      <c r="L196" s="72"/>
      <c r="M196" s="76"/>
    </row>
    <row r="197" spans="1:13" ht="27.75" customHeight="1" x14ac:dyDescent="0.2">
      <c r="A197" s="56">
        <v>41</v>
      </c>
      <c r="B197" s="67" t="s">
        <v>189</v>
      </c>
      <c r="C197" s="73">
        <v>3.5</v>
      </c>
      <c r="D197" s="74" t="s">
        <v>97</v>
      </c>
      <c r="E197" s="75"/>
      <c r="F197" s="76">
        <f>ROUND(C197*E197,2)</f>
        <v>0</v>
      </c>
      <c r="G197" s="68"/>
      <c r="H197" s="60"/>
      <c r="I197" s="61"/>
      <c r="J197" s="75"/>
      <c r="K197" s="72"/>
      <c r="L197" s="72"/>
      <c r="M197" s="76"/>
    </row>
    <row r="198" spans="1:13" ht="25.5" x14ac:dyDescent="0.2">
      <c r="A198" s="56"/>
      <c r="B198" s="67"/>
      <c r="C198" s="73"/>
      <c r="D198" s="74"/>
      <c r="E198" s="75"/>
      <c r="F198" s="76"/>
      <c r="G198" s="68" t="s">
        <v>174</v>
      </c>
      <c r="H198" s="60" t="s">
        <v>97</v>
      </c>
      <c r="I198" s="61"/>
      <c r="J198" s="73">
        <v>3.5</v>
      </c>
      <c r="K198" s="72"/>
      <c r="L198" s="72">
        <f t="shared" ref="L198" si="59">ROUND($L$11*K198,2)</f>
        <v>0</v>
      </c>
      <c r="M198" s="76">
        <f t="shared" ref="M198" si="60">L198*J198</f>
        <v>0</v>
      </c>
    </row>
    <row r="199" spans="1:13" ht="25.5" x14ac:dyDescent="0.2">
      <c r="A199" s="56"/>
      <c r="B199" s="67"/>
      <c r="C199" s="73"/>
      <c r="D199" s="74"/>
      <c r="E199" s="75"/>
      <c r="F199" s="76"/>
      <c r="G199" s="68" t="s">
        <v>190</v>
      </c>
      <c r="H199" s="60" t="s">
        <v>99</v>
      </c>
      <c r="I199" s="61"/>
      <c r="J199" s="75">
        <v>1</v>
      </c>
      <c r="K199" s="72"/>
      <c r="L199" s="72">
        <f t="shared" ref="L199" si="61">ROUND($L$11*K199,2)</f>
        <v>0</v>
      </c>
      <c r="M199" s="76">
        <f t="shared" ref="M199" si="62">L199*J199</f>
        <v>0</v>
      </c>
    </row>
    <row r="200" spans="1:13" x14ac:dyDescent="0.2">
      <c r="A200" s="56"/>
      <c r="B200" s="67"/>
      <c r="C200" s="73"/>
      <c r="D200" s="74"/>
      <c r="E200" s="75"/>
      <c r="F200" s="76"/>
      <c r="G200" s="68"/>
      <c r="H200" s="60"/>
      <c r="I200" s="61"/>
      <c r="J200" s="75"/>
      <c r="K200" s="72"/>
      <c r="L200" s="72"/>
      <c r="M200" s="76"/>
    </row>
    <row r="201" spans="1:13" ht="25.5" x14ac:dyDescent="0.2">
      <c r="A201" s="56">
        <v>42</v>
      </c>
      <c r="B201" s="67" t="s">
        <v>191</v>
      </c>
      <c r="C201" s="73">
        <v>250</v>
      </c>
      <c r="D201" s="74" t="s">
        <v>97</v>
      </c>
      <c r="E201" s="75"/>
      <c r="F201" s="76">
        <f>ROUND(C201*E201,2)</f>
        <v>0</v>
      </c>
      <c r="G201" s="68"/>
      <c r="H201" s="60"/>
      <c r="I201" s="61"/>
      <c r="J201" s="75"/>
      <c r="K201" s="72"/>
      <c r="L201" s="72"/>
      <c r="M201" s="76"/>
    </row>
    <row r="202" spans="1:13" x14ac:dyDescent="0.2">
      <c r="A202" s="56"/>
      <c r="B202" s="67"/>
      <c r="C202" s="73"/>
      <c r="D202" s="74"/>
      <c r="E202" s="75"/>
      <c r="F202" s="76"/>
      <c r="G202" s="68" t="s">
        <v>110</v>
      </c>
      <c r="H202" s="60" t="s">
        <v>95</v>
      </c>
      <c r="I202" s="87">
        <v>2.3999999999999998E-3</v>
      </c>
      <c r="J202" s="75">
        <f>C201*I202</f>
        <v>0.6</v>
      </c>
      <c r="K202" s="72"/>
      <c r="L202" s="72">
        <f>ROUND($L$11*K202,2)</f>
        <v>0</v>
      </c>
      <c r="M202" s="76">
        <f>L202*J202</f>
        <v>0</v>
      </c>
    </row>
    <row r="203" spans="1:13" ht="25.5" x14ac:dyDescent="0.2">
      <c r="A203" s="56"/>
      <c r="B203" s="67"/>
      <c r="C203" s="73"/>
      <c r="D203" s="74"/>
      <c r="E203" s="75"/>
      <c r="F203" s="76"/>
      <c r="G203" s="68" t="s">
        <v>123</v>
      </c>
      <c r="H203" s="60" t="s">
        <v>102</v>
      </c>
      <c r="I203" s="61">
        <v>0.06</v>
      </c>
      <c r="J203" s="75">
        <f>C201*I203</f>
        <v>15</v>
      </c>
      <c r="K203" s="72"/>
      <c r="L203" s="72">
        <f>ROUND($L$11*K203,2)</f>
        <v>0</v>
      </c>
      <c r="M203" s="76">
        <f>L203*J203</f>
        <v>0</v>
      </c>
    </row>
    <row r="204" spans="1:13" x14ac:dyDescent="0.2">
      <c r="A204" s="56"/>
      <c r="B204" s="67"/>
      <c r="C204" s="73"/>
      <c r="D204" s="74"/>
      <c r="E204" s="75"/>
      <c r="F204" s="76"/>
      <c r="G204" s="68" t="s">
        <v>103</v>
      </c>
      <c r="H204" s="60" t="s">
        <v>104</v>
      </c>
      <c r="I204" s="61">
        <v>0.56999999999999995</v>
      </c>
      <c r="J204" s="75">
        <f>C201*I204</f>
        <v>142.5</v>
      </c>
      <c r="K204" s="72"/>
      <c r="L204" s="72">
        <f>ROUND($L$11*K204,2)</f>
        <v>0</v>
      </c>
      <c r="M204" s="76">
        <f>L204*J204</f>
        <v>0</v>
      </c>
    </row>
    <row r="205" spans="1:13" x14ac:dyDescent="0.2">
      <c r="A205" s="56"/>
      <c r="B205" s="67"/>
      <c r="C205" s="73"/>
      <c r="D205" s="74"/>
      <c r="E205" s="75"/>
      <c r="F205" s="76"/>
      <c r="G205" s="68"/>
      <c r="H205" s="60"/>
      <c r="I205" s="61"/>
      <c r="J205" s="75"/>
      <c r="K205" s="72"/>
      <c r="L205" s="72"/>
      <c r="M205" s="76"/>
    </row>
    <row r="206" spans="1:13" ht="25.5" x14ac:dyDescent="0.2">
      <c r="A206" s="56">
        <v>43</v>
      </c>
      <c r="B206" s="67" t="s">
        <v>192</v>
      </c>
      <c r="C206" s="73">
        <v>250</v>
      </c>
      <c r="D206" s="74" t="s">
        <v>97</v>
      </c>
      <c r="E206" s="75"/>
      <c r="F206" s="76">
        <f>ROUND(C206*E206,2)</f>
        <v>0</v>
      </c>
      <c r="G206" s="68"/>
      <c r="H206" s="60"/>
      <c r="I206" s="61"/>
      <c r="J206" s="75"/>
      <c r="K206" s="72"/>
      <c r="L206" s="72"/>
      <c r="M206" s="76"/>
    </row>
    <row r="207" spans="1:13" x14ac:dyDescent="0.2">
      <c r="A207" s="56"/>
      <c r="B207" s="67"/>
      <c r="C207" s="73"/>
      <c r="D207" s="74"/>
      <c r="E207" s="75"/>
      <c r="F207" s="76"/>
      <c r="G207" s="68" t="s">
        <v>110</v>
      </c>
      <c r="H207" s="60" t="s">
        <v>95</v>
      </c>
      <c r="I207" s="87">
        <v>1E-3</v>
      </c>
      <c r="J207" s="75">
        <f>C206*I207</f>
        <v>0.25</v>
      </c>
      <c r="K207" s="72"/>
      <c r="L207" s="72">
        <f>ROUND($L$11*K207,2)</f>
        <v>0</v>
      </c>
      <c r="M207" s="76">
        <f>L207*J207</f>
        <v>0</v>
      </c>
    </row>
    <row r="208" spans="1:13" ht="25.5" x14ac:dyDescent="0.2">
      <c r="A208" s="56"/>
      <c r="B208" s="67"/>
      <c r="C208" s="73"/>
      <c r="D208" s="74"/>
      <c r="E208" s="75"/>
      <c r="F208" s="76"/>
      <c r="G208" s="68" t="s">
        <v>124</v>
      </c>
      <c r="H208" s="60" t="s">
        <v>102</v>
      </c>
      <c r="I208" s="61">
        <v>0.06</v>
      </c>
      <c r="J208" s="75">
        <f>C206*I208</f>
        <v>15</v>
      </c>
      <c r="K208" s="72"/>
      <c r="L208" s="72">
        <f>ROUND($L$11*K208,2)</f>
        <v>0</v>
      </c>
      <c r="M208" s="76">
        <f>L208*J208</f>
        <v>0</v>
      </c>
    </row>
    <row r="209" spans="1:13" ht="25.5" x14ac:dyDescent="0.2">
      <c r="A209" s="56"/>
      <c r="B209" s="67"/>
      <c r="C209" s="73"/>
      <c r="D209" s="74"/>
      <c r="E209" s="75"/>
      <c r="F209" s="76"/>
      <c r="G209" s="68" t="s">
        <v>261</v>
      </c>
      <c r="H209" s="60" t="s">
        <v>102</v>
      </c>
      <c r="I209" s="61">
        <v>0.2</v>
      </c>
      <c r="J209" s="75">
        <f>C206*I209</f>
        <v>50</v>
      </c>
      <c r="K209" s="72"/>
      <c r="L209" s="72">
        <f>ROUND($L$11*K209,2)</f>
        <v>0</v>
      </c>
      <c r="M209" s="76">
        <f>L209*J209</f>
        <v>0</v>
      </c>
    </row>
    <row r="210" spans="1:13" x14ac:dyDescent="0.2">
      <c r="A210" s="56"/>
      <c r="B210" s="67"/>
      <c r="C210" s="73"/>
      <c r="D210" s="74"/>
      <c r="E210" s="75"/>
      <c r="F210" s="76"/>
      <c r="G210" s="68"/>
      <c r="H210" s="60"/>
      <c r="I210" s="61"/>
      <c r="J210" s="75"/>
      <c r="K210" s="72"/>
      <c r="L210" s="72"/>
      <c r="M210" s="76"/>
    </row>
    <row r="211" spans="1:13" x14ac:dyDescent="0.2">
      <c r="A211" s="56"/>
      <c r="B211" s="67"/>
      <c r="C211" s="73"/>
      <c r="D211" s="74"/>
      <c r="E211" s="75"/>
      <c r="F211" s="76"/>
      <c r="G211" s="68"/>
      <c r="H211" s="60"/>
      <c r="I211" s="61"/>
      <c r="J211" s="75"/>
      <c r="K211" s="72"/>
      <c r="L211" s="72"/>
      <c r="M211" s="76"/>
    </row>
    <row r="212" spans="1:13" x14ac:dyDescent="0.2">
      <c r="A212" s="56"/>
      <c r="B212" s="67"/>
      <c r="C212" s="73"/>
      <c r="D212" s="74"/>
      <c r="E212" s="75"/>
      <c r="F212" s="76"/>
      <c r="G212" s="68"/>
      <c r="H212" s="60"/>
      <c r="I212" s="61"/>
      <c r="J212" s="75"/>
      <c r="K212" s="72"/>
      <c r="L212" s="72"/>
      <c r="M212" s="76"/>
    </row>
    <row r="213" spans="1:13" ht="12" customHeight="1" x14ac:dyDescent="0.2">
      <c r="A213" s="56">
        <v>44</v>
      </c>
      <c r="B213" s="67" t="s">
        <v>162</v>
      </c>
      <c r="C213" s="73">
        <v>47.95</v>
      </c>
      <c r="D213" s="74" t="s">
        <v>95</v>
      </c>
      <c r="E213" s="75"/>
      <c r="F213" s="76">
        <f>ROUND(C213*E213,2)</f>
        <v>0</v>
      </c>
      <c r="G213" s="68"/>
      <c r="H213" s="60"/>
      <c r="I213" s="61"/>
      <c r="J213" s="75"/>
      <c r="K213" s="72"/>
      <c r="L213" s="72"/>
      <c r="M213" s="76"/>
    </row>
    <row r="214" spans="1:13" x14ac:dyDescent="0.2">
      <c r="A214" s="56"/>
      <c r="B214" s="67"/>
      <c r="C214" s="73"/>
      <c r="D214" s="74"/>
      <c r="E214" s="75"/>
      <c r="F214" s="76"/>
      <c r="G214" s="68" t="s">
        <v>153</v>
      </c>
      <c r="H214" s="60" t="s">
        <v>104</v>
      </c>
      <c r="I214" s="61">
        <v>0.19700000000000001</v>
      </c>
      <c r="J214" s="75">
        <f>C213*I214</f>
        <v>9.4461500000000012</v>
      </c>
      <c r="K214" s="72"/>
      <c r="L214" s="72">
        <f t="shared" ref="L214" si="63">ROUND($L$11*K214,2)</f>
        <v>0</v>
      </c>
      <c r="M214" s="76">
        <f>L214*J214</f>
        <v>0</v>
      </c>
    </row>
    <row r="215" spans="1:13" x14ac:dyDescent="0.2">
      <c r="A215" s="56"/>
      <c r="B215" s="67"/>
      <c r="C215" s="73"/>
      <c r="D215" s="74"/>
      <c r="E215" s="75"/>
      <c r="F215" s="76"/>
      <c r="G215" s="68"/>
      <c r="H215" s="60"/>
      <c r="I215" s="61"/>
      <c r="J215" s="75"/>
      <c r="K215" s="72"/>
      <c r="L215" s="72"/>
      <c r="M215" s="76"/>
    </row>
    <row r="216" spans="1:13" ht="26.25" customHeight="1" x14ac:dyDescent="0.2">
      <c r="A216" s="56">
        <v>45</v>
      </c>
      <c r="B216" s="67" t="s">
        <v>193</v>
      </c>
      <c r="C216" s="73">
        <v>47.95</v>
      </c>
      <c r="D216" s="74" t="s">
        <v>95</v>
      </c>
      <c r="E216" s="75"/>
      <c r="F216" s="76">
        <f>ROUND(C216*E216,2)</f>
        <v>0</v>
      </c>
      <c r="G216" s="68"/>
      <c r="H216" s="60"/>
      <c r="I216" s="61"/>
      <c r="J216" s="75"/>
      <c r="K216" s="72"/>
      <c r="L216" s="72"/>
      <c r="M216" s="76"/>
    </row>
    <row r="217" spans="1:13" ht="25.5" x14ac:dyDescent="0.2">
      <c r="A217" s="56"/>
      <c r="B217" s="67"/>
      <c r="C217" s="73"/>
      <c r="D217" s="74"/>
      <c r="E217" s="75"/>
      <c r="F217" s="76"/>
      <c r="G217" s="68" t="s">
        <v>194</v>
      </c>
      <c r="H217" s="60" t="s">
        <v>99</v>
      </c>
      <c r="I217" s="61"/>
      <c r="J217" s="75">
        <v>2</v>
      </c>
      <c r="K217" s="72"/>
      <c r="L217" s="72">
        <f t="shared" ref="L217" si="64">ROUND($L$11*K217,2)</f>
        <v>0</v>
      </c>
      <c r="M217" s="76">
        <f>L217*J217</f>
        <v>0</v>
      </c>
    </row>
    <row r="218" spans="1:13" x14ac:dyDescent="0.2">
      <c r="A218" s="56"/>
      <c r="B218" s="67"/>
      <c r="C218" s="73"/>
      <c r="D218" s="74"/>
      <c r="E218" s="75"/>
      <c r="F218" s="76"/>
      <c r="G218" s="68"/>
      <c r="H218" s="60"/>
      <c r="I218" s="61"/>
      <c r="J218" s="75"/>
      <c r="K218" s="72"/>
      <c r="L218" s="72"/>
      <c r="M218" s="76"/>
    </row>
    <row r="219" spans="1:13" x14ac:dyDescent="0.2">
      <c r="A219" s="56">
        <v>46</v>
      </c>
      <c r="B219" s="67" t="s">
        <v>195</v>
      </c>
      <c r="C219" s="73">
        <v>100</v>
      </c>
      <c r="D219" s="74" t="s">
        <v>97</v>
      </c>
      <c r="E219" s="75"/>
      <c r="F219" s="76">
        <f>ROUND(C219*E219,2)</f>
        <v>0</v>
      </c>
      <c r="G219" s="68"/>
      <c r="H219" s="60"/>
      <c r="I219" s="61"/>
      <c r="J219" s="75"/>
      <c r="K219" s="72"/>
      <c r="L219" s="72"/>
      <c r="M219" s="76"/>
    </row>
    <row r="220" spans="1:13" ht="25.5" x14ac:dyDescent="0.2">
      <c r="A220" s="56"/>
      <c r="B220" s="67"/>
      <c r="C220" s="73"/>
      <c r="D220" s="74"/>
      <c r="E220" s="75"/>
      <c r="F220" s="76"/>
      <c r="G220" s="68" t="s">
        <v>182</v>
      </c>
      <c r="H220" s="60" t="s">
        <v>99</v>
      </c>
      <c r="I220" s="61"/>
      <c r="J220" s="75">
        <v>8</v>
      </c>
      <c r="K220" s="72"/>
      <c r="L220" s="72">
        <f>ROUND($L$11*K220,2)</f>
        <v>0</v>
      </c>
      <c r="M220" s="76">
        <f>L220*J220</f>
        <v>0</v>
      </c>
    </row>
    <row r="221" spans="1:13" x14ac:dyDescent="0.2">
      <c r="A221" s="56"/>
      <c r="B221" s="67"/>
      <c r="C221" s="73"/>
      <c r="D221" s="74"/>
      <c r="E221" s="75"/>
      <c r="F221" s="76"/>
      <c r="G221" s="68"/>
      <c r="H221" s="60"/>
      <c r="I221" s="61"/>
      <c r="J221" s="75"/>
      <c r="K221" s="72"/>
      <c r="L221" s="72"/>
      <c r="M221" s="76"/>
    </row>
    <row r="222" spans="1:13" x14ac:dyDescent="0.2">
      <c r="A222" s="56">
        <v>47</v>
      </c>
      <c r="B222" s="67" t="s">
        <v>197</v>
      </c>
      <c r="C222" s="73">
        <v>12</v>
      </c>
      <c r="D222" s="74" t="s">
        <v>99</v>
      </c>
      <c r="E222" s="75"/>
      <c r="F222" s="76">
        <f>ROUND(C222*E222,2)</f>
        <v>0</v>
      </c>
      <c r="G222" s="68"/>
      <c r="H222" s="60"/>
      <c r="I222" s="61"/>
      <c r="J222" s="75"/>
      <c r="K222" s="72"/>
      <c r="L222" s="72"/>
      <c r="M222" s="76"/>
    </row>
    <row r="223" spans="1:13" x14ac:dyDescent="0.2">
      <c r="A223" s="56"/>
      <c r="B223" s="67"/>
      <c r="C223" s="73"/>
      <c r="D223" s="74"/>
      <c r="E223" s="75"/>
      <c r="F223" s="76"/>
      <c r="G223" s="68" t="s">
        <v>198</v>
      </c>
      <c r="H223" s="60" t="s">
        <v>99</v>
      </c>
      <c r="I223" s="61">
        <v>1</v>
      </c>
      <c r="J223" s="75">
        <v>4</v>
      </c>
      <c r="K223" s="72"/>
      <c r="L223" s="72">
        <f t="shared" ref="L223:L225" si="65">ROUND($L$11*K223,2)</f>
        <v>0</v>
      </c>
      <c r="M223" s="76">
        <f t="shared" ref="M223:M225" si="66">L223*J223</f>
        <v>0</v>
      </c>
    </row>
    <row r="224" spans="1:13" x14ac:dyDescent="0.2">
      <c r="A224" s="56"/>
      <c r="B224" s="67"/>
      <c r="C224" s="73"/>
      <c r="D224" s="74"/>
      <c r="E224" s="75"/>
      <c r="F224" s="76"/>
      <c r="G224" s="68" t="s">
        <v>118</v>
      </c>
      <c r="H224" s="60" t="s">
        <v>99</v>
      </c>
      <c r="I224" s="61">
        <v>1</v>
      </c>
      <c r="J224" s="75">
        <v>3</v>
      </c>
      <c r="K224" s="72"/>
      <c r="L224" s="72">
        <f t="shared" si="65"/>
        <v>0</v>
      </c>
      <c r="M224" s="76">
        <f t="shared" si="66"/>
        <v>0</v>
      </c>
    </row>
    <row r="225" spans="1:13" x14ac:dyDescent="0.2">
      <c r="A225" s="56"/>
      <c r="B225" s="67"/>
      <c r="C225" s="73"/>
      <c r="D225" s="74"/>
      <c r="E225" s="75"/>
      <c r="F225" s="76"/>
      <c r="G225" s="68" t="s">
        <v>196</v>
      </c>
      <c r="H225" s="60" t="s">
        <v>99</v>
      </c>
      <c r="I225" s="61">
        <v>8</v>
      </c>
      <c r="J225" s="75">
        <f>C222*I225</f>
        <v>96</v>
      </c>
      <c r="K225" s="72"/>
      <c r="L225" s="72">
        <f t="shared" si="65"/>
        <v>0</v>
      </c>
      <c r="M225" s="76">
        <f t="shared" si="66"/>
        <v>0</v>
      </c>
    </row>
    <row r="226" spans="1:13" x14ac:dyDescent="0.2">
      <c r="A226" s="56"/>
      <c r="B226" s="67"/>
      <c r="C226" s="73"/>
      <c r="D226" s="74"/>
      <c r="E226" s="75"/>
      <c r="F226" s="76"/>
      <c r="G226" s="68"/>
      <c r="H226" s="60"/>
      <c r="I226" s="61"/>
      <c r="J226" s="75"/>
      <c r="K226" s="72"/>
      <c r="L226" s="72"/>
      <c r="M226" s="76"/>
    </row>
    <row r="227" spans="1:13" x14ac:dyDescent="0.2">
      <c r="A227" s="56">
        <v>48</v>
      </c>
      <c r="B227" s="67" t="s">
        <v>199</v>
      </c>
      <c r="C227" s="73">
        <v>8</v>
      </c>
      <c r="D227" s="74" t="s">
        <v>99</v>
      </c>
      <c r="E227" s="75"/>
      <c r="F227" s="76">
        <f>ROUND(C227*E227,2)</f>
        <v>0</v>
      </c>
      <c r="G227" s="68"/>
      <c r="H227" s="60"/>
      <c r="I227" s="61"/>
      <c r="J227" s="75"/>
      <c r="K227" s="72"/>
      <c r="L227" s="72"/>
      <c r="M227" s="76"/>
    </row>
    <row r="228" spans="1:13" x14ac:dyDescent="0.2">
      <c r="A228" s="56"/>
      <c r="B228" s="67"/>
      <c r="C228" s="73"/>
      <c r="D228" s="74"/>
      <c r="E228" s="75"/>
      <c r="F228" s="76"/>
      <c r="G228" s="68"/>
      <c r="H228" s="60"/>
      <c r="I228" s="61"/>
      <c r="J228" s="75"/>
      <c r="K228" s="72"/>
      <c r="L228" s="72"/>
      <c r="M228" s="76"/>
    </row>
    <row r="229" spans="1:13" x14ac:dyDescent="0.2">
      <c r="A229" s="56">
        <v>49</v>
      </c>
      <c r="B229" s="67" t="s">
        <v>268</v>
      </c>
      <c r="C229" s="73">
        <v>1</v>
      </c>
      <c r="D229" s="74" t="s">
        <v>99</v>
      </c>
      <c r="E229" s="75"/>
      <c r="F229" s="76">
        <f>ROUND(C229*E229,2)</f>
        <v>0</v>
      </c>
      <c r="G229" s="68"/>
      <c r="H229" s="60"/>
      <c r="I229" s="61"/>
      <c r="J229" s="75"/>
      <c r="K229" s="72"/>
      <c r="L229" s="72"/>
      <c r="M229" s="76"/>
    </row>
    <row r="230" spans="1:13" x14ac:dyDescent="0.2">
      <c r="A230" s="89"/>
      <c r="B230" s="67"/>
      <c r="C230" s="73"/>
      <c r="D230" s="74"/>
      <c r="E230" s="75"/>
      <c r="F230" s="76"/>
      <c r="G230" s="68"/>
      <c r="H230" s="90"/>
      <c r="I230" s="61"/>
      <c r="J230" s="75"/>
      <c r="K230" s="72"/>
      <c r="L230" s="72"/>
      <c r="M230" s="76"/>
    </row>
    <row r="231" spans="1:13" x14ac:dyDescent="0.2">
      <c r="A231" s="56">
        <v>50</v>
      </c>
      <c r="B231" s="67" t="s">
        <v>200</v>
      </c>
      <c r="C231" s="73">
        <v>190</v>
      </c>
      <c r="D231" s="74" t="s">
        <v>97</v>
      </c>
      <c r="E231" s="75"/>
      <c r="F231" s="76">
        <f>ROUND(C231*E231,2)</f>
        <v>0</v>
      </c>
      <c r="G231" s="68"/>
      <c r="H231" s="60"/>
      <c r="I231" s="61"/>
      <c r="J231" s="75"/>
      <c r="K231" s="72"/>
      <c r="L231" s="72"/>
      <c r="M231" s="76"/>
    </row>
    <row r="232" spans="1:13" ht="25.5" x14ac:dyDescent="0.2">
      <c r="A232" s="56"/>
      <c r="B232" s="67"/>
      <c r="C232" s="73"/>
      <c r="D232" s="74"/>
      <c r="E232" s="75"/>
      <c r="F232" s="76"/>
      <c r="G232" s="68" t="s">
        <v>201</v>
      </c>
      <c r="H232" s="60" t="s">
        <v>97</v>
      </c>
      <c r="I232" s="61">
        <v>1.01</v>
      </c>
      <c r="J232" s="75">
        <f>C231*I232</f>
        <v>191.9</v>
      </c>
      <c r="K232" s="72"/>
      <c r="L232" s="72">
        <f t="shared" ref="L232:L235" si="67">ROUND($L$11*K232,2)</f>
        <v>0</v>
      </c>
      <c r="M232" s="76">
        <f t="shared" ref="M232:M235" si="68">L232*J232</f>
        <v>0</v>
      </c>
    </row>
    <row r="233" spans="1:13" x14ac:dyDescent="0.2">
      <c r="A233" s="56"/>
      <c r="B233" s="67"/>
      <c r="C233" s="73"/>
      <c r="D233" s="74"/>
      <c r="E233" s="75"/>
      <c r="F233" s="76"/>
      <c r="G233" s="68" t="s">
        <v>147</v>
      </c>
      <c r="H233" s="60" t="s">
        <v>99</v>
      </c>
      <c r="I233" s="61">
        <v>4</v>
      </c>
      <c r="J233" s="75">
        <f>C231*I233</f>
        <v>760</v>
      </c>
      <c r="K233" s="72"/>
      <c r="L233" s="72">
        <f t="shared" si="67"/>
        <v>0</v>
      </c>
      <c r="M233" s="76">
        <f t="shared" si="68"/>
        <v>0</v>
      </c>
    </row>
    <row r="234" spans="1:13" ht="25.5" x14ac:dyDescent="0.2">
      <c r="A234" s="56"/>
      <c r="B234" s="67"/>
      <c r="C234" s="73"/>
      <c r="D234" s="74"/>
      <c r="E234" s="75"/>
      <c r="F234" s="76"/>
      <c r="G234" s="68" t="s">
        <v>202</v>
      </c>
      <c r="H234" s="60" t="s">
        <v>99</v>
      </c>
      <c r="I234" s="61"/>
      <c r="J234" s="75">
        <v>40</v>
      </c>
      <c r="K234" s="72"/>
      <c r="L234" s="72">
        <f t="shared" si="67"/>
        <v>0</v>
      </c>
      <c r="M234" s="76">
        <f t="shared" si="68"/>
        <v>0</v>
      </c>
    </row>
    <row r="235" spans="1:13" ht="25.5" x14ac:dyDescent="0.2">
      <c r="A235" s="56"/>
      <c r="B235" s="67"/>
      <c r="C235" s="73"/>
      <c r="D235" s="74"/>
      <c r="E235" s="75"/>
      <c r="F235" s="76"/>
      <c r="G235" s="68" t="s">
        <v>203</v>
      </c>
      <c r="H235" s="60" t="s">
        <v>99</v>
      </c>
      <c r="I235" s="61"/>
      <c r="J235" s="75">
        <v>55</v>
      </c>
      <c r="K235" s="72"/>
      <c r="L235" s="72">
        <f t="shared" si="67"/>
        <v>0</v>
      </c>
      <c r="M235" s="76">
        <f t="shared" si="68"/>
        <v>0</v>
      </c>
    </row>
    <row r="236" spans="1:13" ht="25.5" x14ac:dyDescent="0.2">
      <c r="A236" s="56"/>
      <c r="B236" s="67"/>
      <c r="C236" s="73"/>
      <c r="D236" s="74"/>
      <c r="E236" s="75"/>
      <c r="F236" s="76"/>
      <c r="G236" s="68" t="s">
        <v>204</v>
      </c>
      <c r="H236" s="60" t="s">
        <v>99</v>
      </c>
      <c r="I236" s="61"/>
      <c r="J236" s="75">
        <v>50</v>
      </c>
      <c r="K236" s="72"/>
      <c r="L236" s="72">
        <f t="shared" ref="L236" si="69">ROUND($L$11*K236,2)</f>
        <v>0</v>
      </c>
      <c r="M236" s="76">
        <f t="shared" ref="M236" si="70">L236*J236</f>
        <v>0</v>
      </c>
    </row>
    <row r="237" spans="1:13" ht="25.5" x14ac:dyDescent="0.2">
      <c r="A237" s="56"/>
      <c r="B237" s="67"/>
      <c r="C237" s="73"/>
      <c r="D237" s="74"/>
      <c r="E237" s="75"/>
      <c r="F237" s="76"/>
      <c r="G237" s="68" t="s">
        <v>205</v>
      </c>
      <c r="H237" s="60" t="s">
        <v>99</v>
      </c>
      <c r="I237" s="61"/>
      <c r="J237" s="75">
        <v>60</v>
      </c>
      <c r="K237" s="72"/>
      <c r="L237" s="72">
        <f t="shared" ref="L237" si="71">ROUND($L$11*K237,2)</f>
        <v>0</v>
      </c>
      <c r="M237" s="76">
        <f t="shared" ref="M237" si="72">L237*J237</f>
        <v>0</v>
      </c>
    </row>
    <row r="238" spans="1:13" x14ac:dyDescent="0.2">
      <c r="A238" s="56"/>
      <c r="B238" s="67"/>
      <c r="C238" s="73"/>
      <c r="D238" s="74"/>
      <c r="E238" s="75"/>
      <c r="F238" s="76"/>
      <c r="G238" s="68"/>
      <c r="H238" s="60"/>
      <c r="I238" s="61"/>
      <c r="J238" s="75"/>
      <c r="K238" s="72"/>
      <c r="L238" s="72"/>
      <c r="M238" s="76"/>
    </row>
    <row r="239" spans="1:13" x14ac:dyDescent="0.2">
      <c r="A239" s="56">
        <v>51</v>
      </c>
      <c r="B239" s="67" t="s">
        <v>206</v>
      </c>
      <c r="C239" s="73">
        <v>2</v>
      </c>
      <c r="D239" s="74" t="s">
        <v>99</v>
      </c>
      <c r="E239" s="75"/>
      <c r="F239" s="76">
        <f>ROUND(C239*E239,2)</f>
        <v>0</v>
      </c>
      <c r="G239" s="68"/>
      <c r="H239" s="60"/>
      <c r="I239" s="61"/>
      <c r="J239" s="75"/>
      <c r="K239" s="72"/>
      <c r="L239" s="72"/>
      <c r="M239" s="76"/>
    </row>
    <row r="240" spans="1:13" ht="25.5" x14ac:dyDescent="0.2">
      <c r="A240" s="56"/>
      <c r="B240" s="67"/>
      <c r="C240" s="73"/>
      <c r="D240" s="74"/>
      <c r="E240" s="75"/>
      <c r="F240" s="76"/>
      <c r="G240" s="68" t="s">
        <v>269</v>
      </c>
      <c r="H240" s="60" t="s">
        <v>99</v>
      </c>
      <c r="I240" s="61"/>
      <c r="J240" s="75">
        <v>1</v>
      </c>
      <c r="K240" s="72"/>
      <c r="L240" s="72">
        <f>ROUND($L$11*K240,2)</f>
        <v>0</v>
      </c>
      <c r="M240" s="76">
        <f t="shared" ref="M240" si="73">L240*J240</f>
        <v>0</v>
      </c>
    </row>
    <row r="241" spans="1:13" x14ac:dyDescent="0.2">
      <c r="A241" s="56"/>
      <c r="B241" s="67"/>
      <c r="C241" s="73"/>
      <c r="D241" s="74"/>
      <c r="E241" s="75"/>
      <c r="F241" s="76"/>
      <c r="G241" s="68"/>
      <c r="H241" s="60"/>
      <c r="I241" s="61"/>
      <c r="J241" s="75"/>
      <c r="K241" s="72"/>
      <c r="L241" s="72"/>
      <c r="M241" s="76"/>
    </row>
    <row r="242" spans="1:13" ht="12.75" customHeight="1" x14ac:dyDescent="0.2">
      <c r="A242" s="56">
        <v>52</v>
      </c>
      <c r="B242" s="67" t="s">
        <v>208</v>
      </c>
      <c r="C242" s="73">
        <v>150</v>
      </c>
      <c r="D242" s="74" t="s">
        <v>95</v>
      </c>
      <c r="E242" s="75"/>
      <c r="F242" s="76">
        <f>ROUND(C242*E242,2)</f>
        <v>0</v>
      </c>
      <c r="G242" s="68"/>
      <c r="H242" s="60"/>
      <c r="I242" s="61"/>
      <c r="J242" s="75"/>
      <c r="K242" s="72"/>
      <c r="L242" s="72"/>
      <c r="M242" s="76"/>
    </row>
    <row r="243" spans="1:13" ht="25.5" x14ac:dyDescent="0.2">
      <c r="A243" s="56"/>
      <c r="B243" s="67"/>
      <c r="C243" s="73"/>
      <c r="D243" s="74"/>
      <c r="E243" s="75"/>
      <c r="F243" s="76"/>
      <c r="G243" s="68" t="s">
        <v>209</v>
      </c>
      <c r="H243" s="60" t="s">
        <v>95</v>
      </c>
      <c r="I243" s="61">
        <v>1.05</v>
      </c>
      <c r="J243" s="75">
        <f>C242*I243</f>
        <v>157.5</v>
      </c>
      <c r="K243" s="72"/>
      <c r="L243" s="72">
        <f t="shared" ref="L243" si="74">ROUND($L$11*K243,2)</f>
        <v>0</v>
      </c>
      <c r="M243" s="76">
        <f>L243*J243</f>
        <v>0</v>
      </c>
    </row>
    <row r="244" spans="1:13" x14ac:dyDescent="0.2">
      <c r="A244" s="56"/>
      <c r="B244" s="67"/>
      <c r="C244" s="73"/>
      <c r="D244" s="74"/>
      <c r="E244" s="75"/>
      <c r="F244" s="76"/>
      <c r="G244" s="68"/>
      <c r="H244" s="60"/>
      <c r="I244" s="61"/>
      <c r="J244" s="75"/>
      <c r="K244" s="72"/>
      <c r="L244" s="72"/>
      <c r="M244" s="76"/>
    </row>
    <row r="245" spans="1:13" ht="13.5" customHeight="1" x14ac:dyDescent="0.2">
      <c r="A245" s="56">
        <v>53</v>
      </c>
      <c r="B245" s="67" t="s">
        <v>210</v>
      </c>
      <c r="C245" s="73">
        <v>2</v>
      </c>
      <c r="D245" s="74" t="s">
        <v>211</v>
      </c>
      <c r="E245" s="75"/>
      <c r="F245" s="76">
        <f>ROUND(C245*E245,2)</f>
        <v>0</v>
      </c>
      <c r="G245" s="68"/>
      <c r="H245" s="60"/>
      <c r="I245" s="61"/>
      <c r="J245" s="75"/>
      <c r="K245" s="72"/>
      <c r="L245" s="72"/>
      <c r="M245" s="76"/>
    </row>
    <row r="246" spans="1:13" x14ac:dyDescent="0.2">
      <c r="A246" s="56"/>
      <c r="B246" s="67"/>
      <c r="C246" s="73"/>
      <c r="D246" s="74"/>
      <c r="E246" s="75"/>
      <c r="F246" s="76"/>
      <c r="G246" s="68"/>
      <c r="H246" s="60"/>
      <c r="I246" s="61"/>
      <c r="J246" s="75"/>
      <c r="K246" s="72"/>
      <c r="L246" s="72"/>
      <c r="M246" s="76"/>
    </row>
    <row r="247" spans="1:13" x14ac:dyDescent="0.2">
      <c r="A247" s="56"/>
      <c r="B247" s="51" t="s">
        <v>212</v>
      </c>
      <c r="C247" s="73"/>
      <c r="D247" s="74"/>
      <c r="E247" s="75"/>
      <c r="F247" s="76"/>
      <c r="G247" s="68"/>
      <c r="H247" s="60"/>
      <c r="I247" s="61"/>
      <c r="J247" s="75"/>
      <c r="K247" s="72"/>
      <c r="L247" s="72"/>
      <c r="M247" s="76"/>
    </row>
    <row r="248" spans="1:13" x14ac:dyDescent="0.2">
      <c r="A248" s="56"/>
      <c r="B248" s="67"/>
      <c r="C248" s="73"/>
      <c r="D248" s="74"/>
      <c r="E248" s="75"/>
      <c r="F248" s="76"/>
      <c r="G248" s="68"/>
      <c r="H248" s="60"/>
      <c r="I248" s="61"/>
      <c r="J248" s="75"/>
      <c r="K248" s="72"/>
      <c r="L248" s="72"/>
      <c r="M248" s="76"/>
    </row>
    <row r="249" spans="1:13" x14ac:dyDescent="0.2">
      <c r="A249" s="56">
        <v>54</v>
      </c>
      <c r="B249" s="67" t="s">
        <v>213</v>
      </c>
      <c r="C249" s="73">
        <v>55</v>
      </c>
      <c r="D249" s="74" t="s">
        <v>97</v>
      </c>
      <c r="E249" s="75"/>
      <c r="F249" s="76">
        <f>ROUND(C249*E249,2)</f>
        <v>0</v>
      </c>
      <c r="G249" s="68"/>
      <c r="H249" s="60"/>
      <c r="I249" s="61"/>
      <c r="J249" s="75"/>
      <c r="K249" s="72"/>
      <c r="L249" s="72"/>
      <c r="M249" s="76"/>
    </row>
    <row r="250" spans="1:13" x14ac:dyDescent="0.2">
      <c r="A250" s="56"/>
      <c r="B250" s="67"/>
      <c r="C250" s="73"/>
      <c r="D250" s="74"/>
      <c r="E250" s="75"/>
      <c r="F250" s="76"/>
      <c r="G250" s="68" t="s">
        <v>214</v>
      </c>
      <c r="H250" s="60" t="s">
        <v>97</v>
      </c>
      <c r="I250" s="61"/>
      <c r="J250" s="75">
        <v>31</v>
      </c>
      <c r="K250" s="72"/>
      <c r="L250" s="72">
        <f>ROUND($L$11*K250,2)</f>
        <v>0</v>
      </c>
      <c r="M250" s="76">
        <f t="shared" ref="M250:M251" si="75">L250*J250</f>
        <v>0</v>
      </c>
    </row>
    <row r="251" spans="1:13" x14ac:dyDescent="0.2">
      <c r="A251" s="56"/>
      <c r="B251" s="67"/>
      <c r="C251" s="73"/>
      <c r="D251" s="74"/>
      <c r="E251" s="75"/>
      <c r="F251" s="76"/>
      <c r="G251" s="68" t="s">
        <v>147</v>
      </c>
      <c r="H251" s="60" t="s">
        <v>99</v>
      </c>
      <c r="I251" s="61">
        <v>2</v>
      </c>
      <c r="J251" s="75">
        <f>C249*I251</f>
        <v>110</v>
      </c>
      <c r="K251" s="72"/>
      <c r="L251" s="72">
        <f>ROUND($L$11*K251,2)</f>
        <v>0</v>
      </c>
      <c r="M251" s="76">
        <f t="shared" si="75"/>
        <v>0</v>
      </c>
    </row>
    <row r="252" spans="1:13" x14ac:dyDescent="0.2">
      <c r="A252" s="56"/>
      <c r="B252" s="67"/>
      <c r="C252" s="73"/>
      <c r="D252" s="74"/>
      <c r="E252" s="75"/>
      <c r="F252" s="76"/>
      <c r="G252" s="68"/>
      <c r="H252" s="60"/>
      <c r="I252" s="61"/>
      <c r="J252" s="75"/>
      <c r="K252" s="72"/>
      <c r="L252" s="72"/>
      <c r="M252" s="76"/>
    </row>
    <row r="253" spans="1:13" x14ac:dyDescent="0.2">
      <c r="A253" s="56">
        <v>55</v>
      </c>
      <c r="B253" s="67" t="s">
        <v>272</v>
      </c>
      <c r="C253" s="73">
        <v>55</v>
      </c>
      <c r="D253" s="74" t="s">
        <v>97</v>
      </c>
      <c r="E253" s="75"/>
      <c r="F253" s="76">
        <f>E253*C253</f>
        <v>0</v>
      </c>
      <c r="G253" s="68"/>
      <c r="H253" s="60"/>
      <c r="I253" s="61"/>
      <c r="J253" s="75"/>
      <c r="K253" s="72"/>
      <c r="L253" s="72"/>
      <c r="M253" s="76"/>
    </row>
    <row r="254" spans="1:13" x14ac:dyDescent="0.2">
      <c r="A254" s="56"/>
      <c r="B254" s="67"/>
      <c r="C254" s="73"/>
      <c r="D254" s="74"/>
      <c r="E254" s="75"/>
      <c r="F254" s="76"/>
      <c r="G254" s="68" t="s">
        <v>274</v>
      </c>
      <c r="H254" s="60" t="s">
        <v>99</v>
      </c>
      <c r="I254" s="61">
        <v>1.1000000000000001</v>
      </c>
      <c r="J254" s="75">
        <f>C253*I254</f>
        <v>60.500000000000007</v>
      </c>
      <c r="K254" s="72"/>
      <c r="L254" s="72">
        <f t="shared" ref="L254" si="76">ROUND($L$11*K254,2)</f>
        <v>0</v>
      </c>
      <c r="M254" s="76">
        <f t="shared" ref="M254" si="77">L254*J254</f>
        <v>0</v>
      </c>
    </row>
    <row r="255" spans="1:13" x14ac:dyDescent="0.2">
      <c r="A255" s="56"/>
      <c r="B255" s="67"/>
      <c r="C255" s="73"/>
      <c r="D255" s="74"/>
      <c r="E255" s="75"/>
      <c r="F255" s="76"/>
      <c r="G255" s="68"/>
      <c r="H255" s="60"/>
      <c r="I255" s="61"/>
      <c r="J255" s="75"/>
      <c r="K255" s="72"/>
      <c r="L255" s="72"/>
      <c r="M255" s="76"/>
    </row>
    <row r="256" spans="1:13" x14ac:dyDescent="0.2">
      <c r="A256" s="56">
        <v>57</v>
      </c>
      <c r="B256" s="67" t="s">
        <v>215</v>
      </c>
      <c r="C256" s="73">
        <v>28</v>
      </c>
      <c r="D256" s="74" t="s">
        <v>99</v>
      </c>
      <c r="E256" s="75"/>
      <c r="F256" s="76">
        <f>ROUND(C256*E256,2)</f>
        <v>0</v>
      </c>
      <c r="G256" s="68"/>
      <c r="H256" s="60"/>
      <c r="I256" s="61"/>
      <c r="J256" s="75"/>
      <c r="K256" s="72"/>
      <c r="L256" s="72"/>
      <c r="M256" s="76"/>
    </row>
    <row r="257" spans="1:13" x14ac:dyDescent="0.2">
      <c r="A257" s="56"/>
      <c r="B257" s="67"/>
      <c r="C257" s="73"/>
      <c r="D257" s="74"/>
      <c r="E257" s="75"/>
      <c r="F257" s="76"/>
      <c r="G257" s="68" t="s">
        <v>216</v>
      </c>
      <c r="H257" s="60" t="s">
        <v>99</v>
      </c>
      <c r="I257" s="61">
        <v>1</v>
      </c>
      <c r="J257" s="75">
        <f>C256*I257</f>
        <v>28</v>
      </c>
      <c r="K257" s="72"/>
      <c r="L257" s="72">
        <f t="shared" ref="L257" si="78">ROUND($L$11*K257,2)</f>
        <v>0</v>
      </c>
      <c r="M257" s="76">
        <f t="shared" ref="M257" si="79">L257*J257</f>
        <v>0</v>
      </c>
    </row>
    <row r="258" spans="1:13" x14ac:dyDescent="0.2">
      <c r="A258" s="56"/>
      <c r="B258" s="67"/>
      <c r="C258" s="73"/>
      <c r="D258" s="74"/>
      <c r="E258" s="75"/>
      <c r="F258" s="76"/>
      <c r="G258" s="68"/>
      <c r="H258" s="60"/>
      <c r="I258" s="61"/>
      <c r="J258" s="75"/>
      <c r="K258" s="72"/>
      <c r="L258" s="72"/>
      <c r="M258" s="76"/>
    </row>
    <row r="259" spans="1:13" x14ac:dyDescent="0.2">
      <c r="A259" s="56">
        <v>58</v>
      </c>
      <c r="B259" s="67" t="s">
        <v>271</v>
      </c>
      <c r="C259" s="73">
        <v>6</v>
      </c>
      <c r="D259" s="74" t="s">
        <v>99</v>
      </c>
      <c r="E259" s="75"/>
      <c r="F259" s="76">
        <f>ROUND(C259*E259,2)</f>
        <v>0</v>
      </c>
      <c r="G259" s="68"/>
      <c r="H259" s="60"/>
      <c r="I259" s="61"/>
      <c r="J259" s="75"/>
      <c r="K259" s="72"/>
      <c r="L259" s="72"/>
      <c r="M259" s="76"/>
    </row>
    <row r="260" spans="1:13" x14ac:dyDescent="0.2">
      <c r="A260" s="56"/>
      <c r="B260" s="67"/>
      <c r="C260" s="73"/>
      <c r="D260" s="74"/>
      <c r="E260" s="75"/>
      <c r="F260" s="76"/>
      <c r="G260" s="68" t="s">
        <v>217</v>
      </c>
      <c r="H260" s="60" t="s">
        <v>99</v>
      </c>
      <c r="I260" s="61">
        <v>1</v>
      </c>
      <c r="J260" s="75">
        <f>C259*I260</f>
        <v>6</v>
      </c>
      <c r="K260" s="72"/>
      <c r="L260" s="72">
        <f t="shared" ref="L260" si="80">ROUND($L$11*K260,2)</f>
        <v>0</v>
      </c>
      <c r="M260" s="76">
        <f t="shared" ref="M260" si="81">L260*J260</f>
        <v>0</v>
      </c>
    </row>
    <row r="261" spans="1:13" x14ac:dyDescent="0.2">
      <c r="A261" s="56"/>
      <c r="B261" s="67"/>
      <c r="C261" s="73"/>
      <c r="D261" s="74"/>
      <c r="E261" s="75"/>
      <c r="F261" s="76"/>
      <c r="G261" s="68"/>
      <c r="H261" s="60"/>
      <c r="I261" s="61"/>
      <c r="J261" s="75"/>
      <c r="K261" s="72"/>
      <c r="L261" s="72"/>
      <c r="M261" s="76"/>
    </row>
    <row r="262" spans="1:13" x14ac:dyDescent="0.2">
      <c r="A262" s="56">
        <v>59</v>
      </c>
      <c r="B262" s="67" t="s">
        <v>273</v>
      </c>
      <c r="C262" s="73">
        <v>21</v>
      </c>
      <c r="D262" s="74" t="s">
        <v>99</v>
      </c>
      <c r="E262" s="75"/>
      <c r="F262" s="76">
        <f>ROUND(C262*E262,2)</f>
        <v>0</v>
      </c>
      <c r="G262" s="68"/>
      <c r="H262" s="60"/>
      <c r="I262" s="61"/>
      <c r="J262" s="75"/>
      <c r="K262" s="72"/>
      <c r="L262" s="72"/>
      <c r="M262" s="76"/>
    </row>
    <row r="263" spans="1:13" x14ac:dyDescent="0.2">
      <c r="A263" s="56"/>
      <c r="B263" s="67"/>
      <c r="C263" s="73"/>
      <c r="D263" s="74"/>
      <c r="E263" s="75"/>
      <c r="F263" s="76"/>
      <c r="G263" s="68" t="s">
        <v>217</v>
      </c>
      <c r="H263" s="60" t="s">
        <v>99</v>
      </c>
      <c r="I263" s="61">
        <v>1</v>
      </c>
      <c r="J263" s="75">
        <f>C262*I263</f>
        <v>21</v>
      </c>
      <c r="K263" s="72"/>
      <c r="L263" s="72">
        <f t="shared" ref="L263" si="82">ROUND($L$11*K263,2)</f>
        <v>0</v>
      </c>
      <c r="M263" s="76">
        <f t="shared" ref="M263" si="83">L263*J263</f>
        <v>0</v>
      </c>
    </row>
    <row r="264" spans="1:13" x14ac:dyDescent="0.2">
      <c r="A264" s="56"/>
      <c r="B264" s="67"/>
      <c r="C264" s="73"/>
      <c r="D264" s="74"/>
      <c r="E264" s="75"/>
      <c r="F264" s="76"/>
      <c r="G264" s="68"/>
      <c r="H264" s="60"/>
      <c r="I264" s="61"/>
      <c r="J264" s="75"/>
      <c r="K264" s="72"/>
      <c r="L264" s="72"/>
      <c r="M264" s="76"/>
    </row>
    <row r="265" spans="1:13" x14ac:dyDescent="0.2">
      <c r="A265" s="56">
        <v>60</v>
      </c>
      <c r="B265" s="67" t="s">
        <v>275</v>
      </c>
      <c r="C265" s="73">
        <v>55</v>
      </c>
      <c r="D265" s="74" t="s">
        <v>97</v>
      </c>
      <c r="E265" s="73"/>
      <c r="F265" s="76">
        <f>E265*C265</f>
        <v>0</v>
      </c>
      <c r="G265" s="68"/>
      <c r="H265" s="60"/>
      <c r="I265" s="61"/>
      <c r="J265" s="75"/>
      <c r="K265" s="72"/>
      <c r="L265" s="72"/>
      <c r="M265" s="76"/>
    </row>
    <row r="266" spans="1:13" x14ac:dyDescent="0.2">
      <c r="A266" s="56"/>
      <c r="B266" s="67"/>
      <c r="C266" s="73"/>
      <c r="D266" s="74"/>
      <c r="E266" s="75"/>
      <c r="F266" s="76"/>
      <c r="G266" s="91" t="s">
        <v>270</v>
      </c>
      <c r="H266" s="60" t="s">
        <v>97</v>
      </c>
      <c r="I266" s="61"/>
      <c r="J266" s="75">
        <v>55</v>
      </c>
      <c r="K266" s="72"/>
      <c r="L266" s="72">
        <f>ROUND($L$11*K266,2)</f>
        <v>0</v>
      </c>
      <c r="M266" s="76">
        <f t="shared" ref="M266" si="84">L266*J266</f>
        <v>0</v>
      </c>
    </row>
    <row r="267" spans="1:13" x14ac:dyDescent="0.2">
      <c r="A267" s="56"/>
      <c r="B267" s="67"/>
      <c r="C267" s="73"/>
      <c r="D267" s="74"/>
      <c r="E267" s="75"/>
      <c r="F267" s="76"/>
      <c r="G267" s="67"/>
      <c r="H267" s="60"/>
      <c r="I267" s="61"/>
      <c r="J267" s="75"/>
      <c r="K267" s="72"/>
      <c r="L267" s="72"/>
      <c r="M267" s="76"/>
    </row>
    <row r="268" spans="1:13" x14ac:dyDescent="0.2">
      <c r="A268" s="56">
        <v>61</v>
      </c>
      <c r="B268" s="67" t="s">
        <v>218</v>
      </c>
      <c r="C268" s="73">
        <v>9</v>
      </c>
      <c r="D268" s="74" t="s">
        <v>99</v>
      </c>
      <c r="E268" s="75"/>
      <c r="F268" s="76">
        <f>ROUND(C268*E268,2)</f>
        <v>0</v>
      </c>
      <c r="G268" s="68"/>
      <c r="H268" s="60"/>
      <c r="I268" s="61"/>
      <c r="J268" s="75"/>
      <c r="K268" s="72"/>
      <c r="L268" s="72"/>
      <c r="M268" s="76"/>
    </row>
    <row r="269" spans="1:13" x14ac:dyDescent="0.2">
      <c r="A269" s="56"/>
      <c r="B269" s="67"/>
      <c r="C269" s="73"/>
      <c r="D269" s="74"/>
      <c r="E269" s="75"/>
      <c r="F269" s="76"/>
      <c r="G269" s="68"/>
      <c r="H269" s="60"/>
      <c r="I269" s="61"/>
      <c r="J269" s="75"/>
      <c r="K269" s="72"/>
      <c r="L269" s="72"/>
      <c r="M269" s="76"/>
    </row>
    <row r="270" spans="1:13" x14ac:dyDescent="0.2">
      <c r="A270" s="56">
        <v>62</v>
      </c>
      <c r="B270" s="67" t="s">
        <v>219</v>
      </c>
      <c r="C270" s="73">
        <v>200</v>
      </c>
      <c r="D270" s="74" t="s">
        <v>97</v>
      </c>
      <c r="E270" s="75"/>
      <c r="F270" s="76">
        <f>ROUND(C270*E270,2)</f>
        <v>0</v>
      </c>
      <c r="G270" s="68"/>
      <c r="H270" s="90"/>
      <c r="I270" s="61"/>
      <c r="J270" s="75"/>
      <c r="K270" s="72"/>
      <c r="L270" s="72"/>
      <c r="M270" s="76"/>
    </row>
    <row r="271" spans="1:13" x14ac:dyDescent="0.2">
      <c r="A271" s="56"/>
      <c r="B271" s="67"/>
      <c r="C271" s="73"/>
      <c r="D271" s="74"/>
      <c r="E271" s="75"/>
      <c r="F271" s="76"/>
      <c r="G271" s="68" t="s">
        <v>220</v>
      </c>
      <c r="H271" s="90" t="s">
        <v>97</v>
      </c>
      <c r="I271" s="61">
        <v>1.03</v>
      </c>
      <c r="J271" s="75">
        <f>C270*I271</f>
        <v>206</v>
      </c>
      <c r="K271" s="72"/>
      <c r="L271" s="72">
        <f t="shared" ref="L271" si="85">ROUND($L$11*K271,2)</f>
        <v>0</v>
      </c>
      <c r="M271" s="76">
        <f t="shared" ref="M271" si="86">L271*J271</f>
        <v>0</v>
      </c>
    </row>
    <row r="272" spans="1:13" x14ac:dyDescent="0.2">
      <c r="A272" s="56"/>
      <c r="B272" s="67"/>
      <c r="C272" s="73"/>
      <c r="D272" s="74"/>
      <c r="E272" s="75"/>
      <c r="F272" s="76"/>
      <c r="G272" s="68"/>
      <c r="H272" s="90"/>
      <c r="I272" s="61"/>
      <c r="J272" s="75"/>
      <c r="K272" s="72"/>
      <c r="L272" s="72"/>
      <c r="M272" s="76"/>
    </row>
    <row r="273" spans="1:13" x14ac:dyDescent="0.2">
      <c r="A273" s="56">
        <v>63</v>
      </c>
      <c r="B273" s="67" t="s">
        <v>256</v>
      </c>
      <c r="C273" s="73">
        <v>180</v>
      </c>
      <c r="D273" s="74" t="s">
        <v>97</v>
      </c>
      <c r="E273" s="75"/>
      <c r="F273" s="76">
        <f>ROUND(C273*E273,2)</f>
        <v>0</v>
      </c>
      <c r="G273" s="68"/>
      <c r="H273" s="90"/>
      <c r="I273" s="61"/>
      <c r="J273" s="75"/>
      <c r="K273" s="72"/>
      <c r="L273" s="72"/>
      <c r="M273" s="76"/>
    </row>
    <row r="274" spans="1:13" x14ac:dyDescent="0.2">
      <c r="A274" s="56"/>
      <c r="B274" s="67"/>
      <c r="C274" s="73"/>
      <c r="D274" s="74"/>
      <c r="E274" s="75"/>
      <c r="F274" s="76"/>
      <c r="G274" s="68" t="s">
        <v>221</v>
      </c>
      <c r="H274" s="90" t="s">
        <v>97</v>
      </c>
      <c r="I274" s="61">
        <v>1.03</v>
      </c>
      <c r="J274" s="75">
        <f>C273*I274</f>
        <v>185.4</v>
      </c>
      <c r="K274" s="72"/>
      <c r="L274" s="72">
        <f t="shared" ref="L274" si="87">ROUND($L$11*K274,2)</f>
        <v>0</v>
      </c>
      <c r="M274" s="76">
        <f t="shared" ref="M274" si="88">L274*J274</f>
        <v>0</v>
      </c>
    </row>
    <row r="275" spans="1:13" x14ac:dyDescent="0.2">
      <c r="B275" s="67"/>
      <c r="C275" s="73"/>
      <c r="D275" s="74"/>
      <c r="E275" s="75"/>
      <c r="F275" s="76"/>
      <c r="G275" s="68"/>
      <c r="H275" s="90"/>
      <c r="I275" s="61"/>
      <c r="J275" s="75"/>
      <c r="K275" s="72"/>
      <c r="L275" s="72"/>
      <c r="M275" s="76"/>
    </row>
    <row r="276" spans="1:13" x14ac:dyDescent="0.2">
      <c r="A276" s="56">
        <v>64</v>
      </c>
      <c r="B276" s="67" t="s">
        <v>223</v>
      </c>
      <c r="C276" s="73">
        <v>350</v>
      </c>
      <c r="D276" s="74" t="s">
        <v>97</v>
      </c>
      <c r="E276" s="75"/>
      <c r="F276" s="76">
        <f>ROUND(C276*E276,2)</f>
        <v>0</v>
      </c>
      <c r="G276" s="68"/>
      <c r="H276" s="90"/>
      <c r="I276" s="61"/>
      <c r="J276" s="75"/>
      <c r="K276" s="72"/>
      <c r="L276" s="72"/>
      <c r="M276" s="76"/>
    </row>
    <row r="277" spans="1:13" ht="25.5" x14ac:dyDescent="0.2">
      <c r="A277" s="56"/>
      <c r="B277" s="67"/>
      <c r="C277" s="73"/>
      <c r="D277" s="74"/>
      <c r="E277" s="75"/>
      <c r="F277" s="76"/>
      <c r="G277" s="68" t="s">
        <v>222</v>
      </c>
      <c r="H277" s="90" t="s">
        <v>97</v>
      </c>
      <c r="I277" s="61">
        <v>1.01</v>
      </c>
      <c r="J277" s="75">
        <f>C276*I277</f>
        <v>353.5</v>
      </c>
      <c r="K277" s="72"/>
      <c r="L277" s="72">
        <f>ROUND($L$11*K277,2)</f>
        <v>0</v>
      </c>
      <c r="M277" s="76">
        <f t="shared" ref="M277:M279" si="89">L277*J277</f>
        <v>0</v>
      </c>
    </row>
    <row r="278" spans="1:13" x14ac:dyDescent="0.2">
      <c r="A278" s="56"/>
      <c r="B278" s="67"/>
      <c r="C278" s="73"/>
      <c r="D278" s="74"/>
      <c r="E278" s="75"/>
      <c r="F278" s="76"/>
      <c r="G278" s="68" t="s">
        <v>224</v>
      </c>
      <c r="H278" s="90" t="s">
        <v>99</v>
      </c>
      <c r="I278" s="61"/>
      <c r="J278" s="75">
        <v>150</v>
      </c>
      <c r="K278" s="72"/>
      <c r="L278" s="72">
        <f t="shared" ref="L278" si="90">ROUND($L$11*K278,2)</f>
        <v>0</v>
      </c>
      <c r="M278" s="76">
        <f t="shared" si="89"/>
        <v>0</v>
      </c>
    </row>
    <row r="279" spans="1:13" x14ac:dyDescent="0.2">
      <c r="A279" s="56"/>
      <c r="B279" s="67"/>
      <c r="C279" s="73"/>
      <c r="D279" s="74"/>
      <c r="E279" s="75"/>
      <c r="F279" s="76"/>
      <c r="G279" s="68" t="s">
        <v>147</v>
      </c>
      <c r="H279" s="90" t="s">
        <v>99</v>
      </c>
      <c r="I279" s="61"/>
      <c r="J279" s="75">
        <v>150</v>
      </c>
      <c r="K279" s="72"/>
      <c r="L279" s="72">
        <f>ROUND($L$11*K279,2)</f>
        <v>0</v>
      </c>
      <c r="M279" s="76">
        <f t="shared" si="89"/>
        <v>0</v>
      </c>
    </row>
    <row r="280" spans="1:13" x14ac:dyDescent="0.2">
      <c r="A280" s="56">
        <v>65</v>
      </c>
      <c r="B280" s="67" t="s">
        <v>225</v>
      </c>
      <c r="C280" s="73">
        <v>5</v>
      </c>
      <c r="D280" s="74" t="s">
        <v>99</v>
      </c>
      <c r="E280" s="75"/>
      <c r="F280" s="76">
        <f>ROUND(C280*E280,2)</f>
        <v>0</v>
      </c>
      <c r="G280" s="68"/>
      <c r="H280" s="60"/>
      <c r="I280" s="61"/>
      <c r="J280" s="75"/>
      <c r="K280" s="72"/>
      <c r="L280" s="72"/>
      <c r="M280" s="76"/>
    </row>
    <row r="281" spans="1:13" x14ac:dyDescent="0.2">
      <c r="A281" s="56"/>
      <c r="B281" s="67"/>
      <c r="C281" s="73"/>
      <c r="D281" s="74"/>
      <c r="E281" s="75"/>
      <c r="F281" s="76"/>
      <c r="G281" s="68"/>
      <c r="H281" s="60"/>
      <c r="I281" s="61"/>
      <c r="J281" s="75"/>
      <c r="K281" s="72"/>
      <c r="L281" s="72"/>
      <c r="M281" s="76"/>
    </row>
    <row r="282" spans="1:13" ht="15" customHeight="1" x14ac:dyDescent="0.2">
      <c r="A282" s="56">
        <v>66</v>
      </c>
      <c r="B282" s="67" t="s">
        <v>227</v>
      </c>
      <c r="C282" s="73">
        <v>68</v>
      </c>
      <c r="D282" s="74" t="s">
        <v>99</v>
      </c>
      <c r="E282" s="75"/>
      <c r="F282" s="76">
        <f>ROUND(C282*E282,2)</f>
        <v>0</v>
      </c>
      <c r="G282" s="68"/>
      <c r="H282" s="60"/>
      <c r="I282" s="61"/>
      <c r="J282" s="75"/>
      <c r="K282" s="72"/>
      <c r="L282" s="72"/>
      <c r="M282" s="76"/>
    </row>
    <row r="283" spans="1:13" x14ac:dyDescent="0.2">
      <c r="A283" s="56"/>
      <c r="B283" s="67"/>
      <c r="C283" s="73"/>
      <c r="D283" s="74"/>
      <c r="E283" s="75"/>
      <c r="F283" s="76"/>
      <c r="G283" s="68" t="s">
        <v>226</v>
      </c>
      <c r="H283" s="60" t="s">
        <v>99</v>
      </c>
      <c r="I283" s="61">
        <v>1</v>
      </c>
      <c r="J283" s="75">
        <f>C282*I283</f>
        <v>68</v>
      </c>
      <c r="K283" s="72"/>
      <c r="L283" s="72">
        <f>ROUND($L$11*K283,2)</f>
        <v>0</v>
      </c>
      <c r="M283" s="76">
        <f t="shared" ref="M283:M285" si="91">L283*J283</f>
        <v>0</v>
      </c>
    </row>
    <row r="284" spans="1:13" ht="25.5" x14ac:dyDescent="0.2">
      <c r="A284" s="56"/>
      <c r="B284" s="67"/>
      <c r="C284" s="73"/>
      <c r="D284" s="74"/>
      <c r="E284" s="75"/>
      <c r="F284" s="76"/>
      <c r="G284" s="68" t="s">
        <v>228</v>
      </c>
      <c r="H284" s="60" t="s">
        <v>99</v>
      </c>
      <c r="I284" s="61"/>
      <c r="J284" s="75">
        <v>16</v>
      </c>
      <c r="K284" s="72"/>
      <c r="L284" s="72">
        <f>ROUND($L$11*K284,2)</f>
        <v>0</v>
      </c>
      <c r="M284" s="76">
        <f t="shared" si="91"/>
        <v>0</v>
      </c>
    </row>
    <row r="285" spans="1:13" ht="25.5" x14ac:dyDescent="0.2">
      <c r="A285" s="56"/>
      <c r="B285" s="67"/>
      <c r="C285" s="73"/>
      <c r="D285" s="74"/>
      <c r="E285" s="75"/>
      <c r="F285" s="76"/>
      <c r="G285" s="68" t="s">
        <v>229</v>
      </c>
      <c r="H285" s="60" t="s">
        <v>99</v>
      </c>
      <c r="I285" s="61"/>
      <c r="J285" s="75">
        <v>2</v>
      </c>
      <c r="K285" s="72"/>
      <c r="L285" s="72">
        <f>ROUND($L$11*K285,2)</f>
        <v>0</v>
      </c>
      <c r="M285" s="76">
        <f t="shared" si="91"/>
        <v>0</v>
      </c>
    </row>
    <row r="286" spans="1:13" x14ac:dyDescent="0.2">
      <c r="A286" s="56"/>
      <c r="B286" s="67"/>
      <c r="C286" s="73"/>
      <c r="D286" s="74"/>
      <c r="E286" s="75"/>
      <c r="F286" s="76"/>
      <c r="G286" s="68"/>
      <c r="H286" s="60"/>
      <c r="I286" s="61"/>
      <c r="J286" s="75"/>
      <c r="K286" s="72"/>
      <c r="L286" s="72"/>
      <c r="M286" s="76"/>
    </row>
    <row r="287" spans="1:13" ht="25.5" x14ac:dyDescent="0.2">
      <c r="A287" s="56">
        <v>67</v>
      </c>
      <c r="B287" s="67" t="s">
        <v>276</v>
      </c>
      <c r="C287" s="73">
        <v>6</v>
      </c>
      <c r="D287" s="74" t="s">
        <v>99</v>
      </c>
      <c r="E287" s="75"/>
      <c r="F287" s="76">
        <f>ROUND(C287*E287,2)</f>
        <v>0</v>
      </c>
      <c r="G287" s="68"/>
      <c r="H287" s="60"/>
      <c r="I287" s="61"/>
      <c r="J287" s="75"/>
      <c r="K287" s="72"/>
      <c r="L287" s="72"/>
      <c r="M287" s="76"/>
    </row>
    <row r="288" spans="1:13" x14ac:dyDescent="0.2">
      <c r="A288" s="56"/>
      <c r="B288" s="67"/>
      <c r="C288" s="73"/>
      <c r="D288" s="74"/>
      <c r="E288" s="75"/>
      <c r="F288" s="76"/>
      <c r="G288" s="68" t="s">
        <v>226</v>
      </c>
      <c r="H288" s="60" t="s">
        <v>99</v>
      </c>
      <c r="I288" s="61">
        <v>1</v>
      </c>
      <c r="J288" s="75">
        <f>C287*I288</f>
        <v>6</v>
      </c>
      <c r="K288" s="72"/>
      <c r="L288" s="72">
        <f>ROUND($L$11*K288,2)</f>
        <v>0</v>
      </c>
      <c r="M288" s="76">
        <f t="shared" ref="M288" si="92">L288*J288</f>
        <v>0</v>
      </c>
    </row>
    <row r="289" spans="1:13" x14ac:dyDescent="0.2">
      <c r="A289" s="56"/>
      <c r="B289" s="67"/>
      <c r="C289" s="73"/>
      <c r="D289" s="74"/>
      <c r="E289" s="75"/>
      <c r="F289" s="76"/>
      <c r="G289" s="68"/>
      <c r="H289" s="60"/>
      <c r="I289" s="61"/>
      <c r="J289" s="75"/>
      <c r="K289" s="72"/>
      <c r="L289" s="72"/>
      <c r="M289" s="76"/>
    </row>
    <row r="290" spans="1:13" ht="15" customHeight="1" x14ac:dyDescent="0.2">
      <c r="A290" s="56">
        <v>68</v>
      </c>
      <c r="B290" s="67" t="s">
        <v>230</v>
      </c>
      <c r="C290" s="73">
        <v>12</v>
      </c>
      <c r="D290" s="74" t="s">
        <v>99</v>
      </c>
      <c r="E290" s="75"/>
      <c r="F290" s="76">
        <f>ROUND(C290*E290,2)</f>
        <v>0</v>
      </c>
      <c r="G290" s="68"/>
      <c r="H290" s="60"/>
      <c r="I290" s="61"/>
      <c r="J290" s="75"/>
      <c r="K290" s="72"/>
      <c r="L290" s="72"/>
      <c r="M290" s="76"/>
    </row>
    <row r="291" spans="1:13" x14ac:dyDescent="0.2">
      <c r="A291" s="56"/>
      <c r="B291" s="67"/>
      <c r="C291" s="73"/>
      <c r="D291" s="74"/>
      <c r="E291" s="75"/>
      <c r="F291" s="76"/>
      <c r="G291" s="68" t="s">
        <v>231</v>
      </c>
      <c r="H291" s="60" t="s">
        <v>99</v>
      </c>
      <c r="I291" s="61">
        <v>1</v>
      </c>
      <c r="J291" s="75">
        <f>C290*I291</f>
        <v>12</v>
      </c>
      <c r="K291" s="72"/>
      <c r="L291" s="72">
        <f>ROUND($L$11*K291,2)</f>
        <v>0</v>
      </c>
      <c r="M291" s="76">
        <f t="shared" ref="M291" si="93">L291*J291</f>
        <v>0</v>
      </c>
    </row>
    <row r="292" spans="1:13" x14ac:dyDescent="0.2">
      <c r="A292" s="56"/>
      <c r="B292" s="67"/>
      <c r="C292" s="73"/>
      <c r="D292" s="74"/>
      <c r="E292" s="75"/>
      <c r="F292" s="76"/>
      <c r="G292" s="68"/>
      <c r="H292" s="60"/>
      <c r="I292" s="61"/>
      <c r="J292" s="75"/>
      <c r="K292" s="72"/>
      <c r="L292" s="72"/>
      <c r="M292" s="76"/>
    </row>
    <row r="293" spans="1:13" ht="16.5" customHeight="1" x14ac:dyDescent="0.2">
      <c r="A293" s="56">
        <v>69</v>
      </c>
      <c r="B293" s="67" t="s">
        <v>232</v>
      </c>
      <c r="C293" s="73">
        <v>7</v>
      </c>
      <c r="D293" s="74" t="s">
        <v>99</v>
      </c>
      <c r="E293" s="75"/>
      <c r="F293" s="76">
        <f>ROUND(C293*E293,2)</f>
        <v>0</v>
      </c>
      <c r="G293" s="68"/>
      <c r="H293" s="60"/>
      <c r="I293" s="61"/>
      <c r="J293" s="75"/>
      <c r="K293" s="72"/>
      <c r="L293" s="72"/>
      <c r="M293" s="76"/>
    </row>
    <row r="294" spans="1:13" ht="38.25" x14ac:dyDescent="0.2">
      <c r="A294" s="56"/>
      <c r="B294" s="67"/>
      <c r="C294" s="73"/>
      <c r="D294" s="74"/>
      <c r="E294" s="75"/>
      <c r="F294" s="76"/>
      <c r="G294" s="68" t="s">
        <v>233</v>
      </c>
      <c r="H294" s="60" t="s">
        <v>99</v>
      </c>
      <c r="I294" s="61">
        <v>1</v>
      </c>
      <c r="J294" s="75">
        <f>C293*I294</f>
        <v>7</v>
      </c>
      <c r="K294" s="72"/>
      <c r="L294" s="72">
        <f>ROUND($L$11*K294,2)</f>
        <v>0</v>
      </c>
      <c r="M294" s="76">
        <f t="shared" ref="M294" si="94">L294*J294</f>
        <v>0</v>
      </c>
    </row>
    <row r="295" spans="1:13" x14ac:dyDescent="0.2">
      <c r="A295" s="56"/>
      <c r="B295" s="67"/>
      <c r="C295" s="73"/>
      <c r="D295" s="74"/>
      <c r="E295" s="75"/>
      <c r="F295" s="76"/>
      <c r="G295" s="68"/>
      <c r="H295" s="60"/>
      <c r="I295" s="61"/>
      <c r="J295" s="75"/>
      <c r="K295" s="72"/>
      <c r="L295" s="72"/>
      <c r="M295" s="76"/>
    </row>
    <row r="296" spans="1:13" ht="17.25" customHeight="1" x14ac:dyDescent="0.2">
      <c r="A296" s="56">
        <v>70</v>
      </c>
      <c r="B296" s="67" t="s">
        <v>234</v>
      </c>
      <c r="C296" s="73">
        <v>1</v>
      </c>
      <c r="D296" s="74" t="s">
        <v>211</v>
      </c>
      <c r="E296" s="75"/>
      <c r="F296" s="76">
        <f>ROUND(C296*E296,2)</f>
        <v>0</v>
      </c>
      <c r="G296" s="68"/>
      <c r="H296" s="60"/>
      <c r="I296" s="61"/>
      <c r="J296" s="75"/>
      <c r="K296" s="72"/>
      <c r="L296" s="72"/>
      <c r="M296" s="76"/>
    </row>
    <row r="297" spans="1:13" x14ac:dyDescent="0.2">
      <c r="A297" s="56"/>
      <c r="B297" s="67"/>
      <c r="C297" s="73"/>
      <c r="D297" s="74"/>
      <c r="E297" s="75"/>
      <c r="F297" s="76"/>
      <c r="G297" s="68"/>
      <c r="H297" s="60"/>
      <c r="I297" s="61"/>
      <c r="J297" s="75"/>
      <c r="K297" s="72"/>
      <c r="L297" s="72"/>
      <c r="M297" s="76"/>
    </row>
    <row r="298" spans="1:13" x14ac:dyDescent="0.2">
      <c r="A298" s="56"/>
      <c r="B298" s="51" t="s">
        <v>235</v>
      </c>
      <c r="C298" s="73"/>
      <c r="D298" s="74"/>
      <c r="E298" s="75"/>
      <c r="F298" s="76"/>
      <c r="G298" s="68"/>
      <c r="H298" s="60"/>
      <c r="I298" s="61"/>
      <c r="J298" s="75"/>
      <c r="K298" s="72"/>
      <c r="L298" s="72"/>
      <c r="M298" s="76"/>
    </row>
    <row r="299" spans="1:13" ht="17.25" customHeight="1" x14ac:dyDescent="0.2">
      <c r="A299" s="89">
        <v>71</v>
      </c>
      <c r="B299" s="67" t="s">
        <v>236</v>
      </c>
      <c r="C299" s="73">
        <v>1</v>
      </c>
      <c r="D299" s="74" t="s">
        <v>99</v>
      </c>
      <c r="E299" s="75"/>
      <c r="F299" s="76">
        <f>ROUND(C299*E299,2)</f>
        <v>0</v>
      </c>
      <c r="G299" s="68"/>
      <c r="H299" s="90"/>
      <c r="I299" s="61"/>
      <c r="J299" s="75"/>
      <c r="K299" s="72"/>
      <c r="L299" s="72"/>
      <c r="M299" s="76"/>
    </row>
    <row r="300" spans="1:13" x14ac:dyDescent="0.2">
      <c r="A300" s="89"/>
      <c r="B300" s="67" t="s">
        <v>257</v>
      </c>
      <c r="C300" s="73"/>
      <c r="D300" s="74"/>
      <c r="E300" s="75"/>
      <c r="F300" s="76"/>
      <c r="G300" s="68"/>
      <c r="H300" s="90"/>
      <c r="I300" s="61"/>
      <c r="J300" s="75"/>
      <c r="K300" s="72"/>
      <c r="L300" s="72"/>
      <c r="M300" s="76"/>
    </row>
    <row r="301" spans="1:13" ht="17.25" customHeight="1" x14ac:dyDescent="0.2">
      <c r="A301" s="89">
        <v>72</v>
      </c>
      <c r="B301" s="67" t="s">
        <v>237</v>
      </c>
      <c r="C301" s="73">
        <v>32</v>
      </c>
      <c r="D301" s="74" t="s">
        <v>99</v>
      </c>
      <c r="E301" s="75"/>
      <c r="F301" s="76">
        <f>ROUND(C301*E301,2)</f>
        <v>0</v>
      </c>
      <c r="G301" s="68"/>
      <c r="H301" s="90"/>
      <c r="I301" s="61"/>
      <c r="J301" s="75"/>
      <c r="K301" s="72"/>
      <c r="L301" s="72"/>
      <c r="M301" s="76"/>
    </row>
    <row r="302" spans="1:13" ht="17.25" customHeight="1" x14ac:dyDescent="0.2">
      <c r="A302" s="89"/>
      <c r="B302" s="67"/>
      <c r="C302" s="73"/>
      <c r="D302" s="74"/>
      <c r="E302" s="75"/>
      <c r="F302" s="76"/>
      <c r="G302" s="68"/>
      <c r="H302" s="90"/>
      <c r="I302" s="61"/>
      <c r="J302" s="75"/>
      <c r="K302" s="72"/>
      <c r="L302" s="72"/>
      <c r="M302" s="76"/>
    </row>
    <row r="303" spans="1:13" ht="12" customHeight="1" x14ac:dyDescent="0.2">
      <c r="A303" s="89">
        <v>73</v>
      </c>
      <c r="B303" s="67" t="s">
        <v>238</v>
      </c>
      <c r="C303" s="73">
        <v>32</v>
      </c>
      <c r="D303" s="74" t="s">
        <v>99</v>
      </c>
      <c r="E303" s="75"/>
      <c r="F303" s="76">
        <f>ROUND(C303*E303,2)</f>
        <v>0</v>
      </c>
      <c r="G303" s="68"/>
      <c r="H303" s="60"/>
      <c r="I303" s="61"/>
      <c r="J303" s="75"/>
      <c r="K303" s="72"/>
      <c r="L303" s="72"/>
      <c r="M303" s="76"/>
    </row>
    <row r="304" spans="1:13" x14ac:dyDescent="0.2">
      <c r="A304" s="56"/>
      <c r="B304" s="67"/>
      <c r="C304" s="73"/>
      <c r="D304" s="74"/>
      <c r="E304" s="75"/>
      <c r="F304" s="76"/>
      <c r="G304" s="68" t="s">
        <v>239</v>
      </c>
      <c r="H304" s="60" t="s">
        <v>99</v>
      </c>
      <c r="I304" s="61">
        <v>1</v>
      </c>
      <c r="J304" s="75">
        <f>C303*I304</f>
        <v>32</v>
      </c>
      <c r="K304" s="72"/>
      <c r="L304" s="72">
        <f>ROUND($L$11*K304,2)</f>
        <v>0</v>
      </c>
      <c r="M304" s="76">
        <f t="shared" ref="M304" si="95">L304*J304</f>
        <v>0</v>
      </c>
    </row>
    <row r="305" spans="1:13" x14ac:dyDescent="0.2">
      <c r="A305" s="56"/>
      <c r="B305" s="67"/>
      <c r="C305" s="73"/>
      <c r="D305" s="74"/>
      <c r="E305" s="75"/>
      <c r="F305" s="76"/>
      <c r="G305" s="68"/>
      <c r="H305" s="60"/>
      <c r="I305" s="61"/>
      <c r="J305" s="75"/>
      <c r="K305" s="72"/>
      <c r="L305" s="72"/>
      <c r="M305" s="76"/>
    </row>
    <row r="306" spans="1:13" x14ac:dyDescent="0.2">
      <c r="A306" s="56">
        <v>74</v>
      </c>
      <c r="B306" s="67" t="s">
        <v>240</v>
      </c>
      <c r="C306" s="73">
        <v>680</v>
      </c>
      <c r="D306" s="74" t="s">
        <v>97</v>
      </c>
      <c r="E306" s="75"/>
      <c r="F306" s="76">
        <f>ROUND(C306*E306,2)</f>
        <v>0</v>
      </c>
      <c r="G306" s="68"/>
      <c r="H306" s="60"/>
      <c r="I306" s="61"/>
      <c r="J306" s="75"/>
      <c r="K306" s="72"/>
      <c r="L306" s="72"/>
      <c r="M306" s="76"/>
    </row>
    <row r="307" spans="1:13" x14ac:dyDescent="0.2">
      <c r="A307" s="56"/>
      <c r="B307" s="67"/>
      <c r="C307" s="73"/>
      <c r="D307" s="74"/>
      <c r="E307" s="75"/>
      <c r="F307" s="76"/>
      <c r="G307" s="68" t="s">
        <v>241</v>
      </c>
      <c r="H307" s="60" t="s">
        <v>97</v>
      </c>
      <c r="I307" s="61">
        <v>1.03</v>
      </c>
      <c r="J307" s="75">
        <f>C306*I307</f>
        <v>700.4</v>
      </c>
      <c r="K307" s="72"/>
      <c r="L307" s="72">
        <f t="shared" ref="L307" si="96">ROUND($L$11*K307,2)</f>
        <v>0</v>
      </c>
      <c r="M307" s="76">
        <f t="shared" ref="M307" si="97">L307*J307</f>
        <v>0</v>
      </c>
    </row>
    <row r="308" spans="1:13" x14ac:dyDescent="0.2">
      <c r="A308" s="56"/>
      <c r="B308" s="67"/>
      <c r="C308" s="73"/>
      <c r="D308" s="74"/>
      <c r="E308" s="75"/>
      <c r="F308" s="76"/>
      <c r="G308" s="68"/>
      <c r="H308" s="60"/>
      <c r="I308" s="61"/>
      <c r="J308" s="75"/>
      <c r="K308" s="72"/>
      <c r="L308" s="72"/>
      <c r="M308" s="76"/>
    </row>
    <row r="309" spans="1:13" ht="17.25" customHeight="1" x14ac:dyDescent="0.2">
      <c r="A309" s="56">
        <v>75</v>
      </c>
      <c r="B309" s="67" t="s">
        <v>242</v>
      </c>
      <c r="C309" s="73">
        <v>32</v>
      </c>
      <c r="D309" s="74" t="s">
        <v>99</v>
      </c>
      <c r="E309" s="75"/>
      <c r="F309" s="76">
        <f>ROUND(C309*E309,2)</f>
        <v>0</v>
      </c>
      <c r="G309" s="68"/>
      <c r="H309" s="60"/>
      <c r="I309" s="61"/>
      <c r="J309" s="75"/>
      <c r="K309" s="72"/>
      <c r="L309" s="72"/>
      <c r="M309" s="76"/>
    </row>
    <row r="310" spans="1:13" x14ac:dyDescent="0.2">
      <c r="A310" s="56"/>
      <c r="B310" s="67"/>
      <c r="C310" s="73"/>
      <c r="D310" s="74"/>
      <c r="E310" s="75"/>
      <c r="F310" s="76"/>
      <c r="G310" s="68" t="s">
        <v>243</v>
      </c>
      <c r="H310" s="60" t="s">
        <v>99</v>
      </c>
      <c r="I310" s="61">
        <v>1</v>
      </c>
      <c r="J310" s="75">
        <f>C309*I310</f>
        <v>32</v>
      </c>
      <c r="K310" s="72"/>
      <c r="L310" s="72">
        <f>ROUND($L$11*K310,2)</f>
        <v>0</v>
      </c>
      <c r="M310" s="76">
        <f t="shared" ref="M310" si="98">L310*J310</f>
        <v>0</v>
      </c>
    </row>
    <row r="311" spans="1:13" x14ac:dyDescent="0.2">
      <c r="A311" s="56"/>
      <c r="B311" s="67"/>
      <c r="C311" s="73"/>
      <c r="D311" s="74"/>
      <c r="E311" s="75"/>
      <c r="F311" s="76"/>
      <c r="G311" s="68"/>
      <c r="H311" s="60"/>
      <c r="I311" s="61"/>
      <c r="J311" s="75"/>
      <c r="K311" s="72"/>
      <c r="L311" s="72"/>
      <c r="M311" s="76"/>
    </row>
    <row r="312" spans="1:13" x14ac:dyDescent="0.2">
      <c r="A312" s="56"/>
      <c r="B312" s="51" t="s">
        <v>244</v>
      </c>
      <c r="C312" s="73"/>
      <c r="D312" s="74"/>
      <c r="E312" s="75"/>
      <c r="F312" s="76"/>
      <c r="G312" s="68"/>
      <c r="H312" s="60"/>
      <c r="I312" s="61"/>
      <c r="J312" s="75"/>
      <c r="K312" s="72"/>
      <c r="L312" s="72"/>
      <c r="M312" s="76"/>
    </row>
    <row r="313" spans="1:13" x14ac:dyDescent="0.2">
      <c r="A313" s="56"/>
      <c r="B313" s="67"/>
      <c r="C313" s="73"/>
      <c r="D313" s="74"/>
      <c r="E313" s="75"/>
      <c r="F313" s="76"/>
      <c r="G313" s="68"/>
      <c r="H313" s="60"/>
      <c r="I313" s="61"/>
      <c r="J313" s="75"/>
      <c r="K313" s="72"/>
      <c r="L313" s="72"/>
      <c r="M313" s="76"/>
    </row>
    <row r="314" spans="1:13" ht="15.75" customHeight="1" x14ac:dyDescent="0.2">
      <c r="A314" s="56">
        <v>76</v>
      </c>
      <c r="B314" s="67" t="s">
        <v>245</v>
      </c>
      <c r="C314" s="73">
        <v>60</v>
      </c>
      <c r="D314" s="74" t="s">
        <v>95</v>
      </c>
      <c r="E314" s="75"/>
      <c r="F314" s="76">
        <f>ROUND(C314*E314,2)</f>
        <v>0</v>
      </c>
      <c r="G314" s="68"/>
      <c r="H314" s="60"/>
      <c r="I314" s="61"/>
      <c r="J314" s="75"/>
      <c r="K314" s="72"/>
      <c r="L314" s="72"/>
      <c r="M314" s="76"/>
    </row>
    <row r="315" spans="1:13" x14ac:dyDescent="0.2">
      <c r="A315" s="56"/>
      <c r="B315" s="67"/>
      <c r="C315" s="73"/>
      <c r="D315" s="74"/>
      <c r="E315" s="75"/>
      <c r="F315" s="76"/>
      <c r="G315" s="68"/>
      <c r="H315" s="60"/>
      <c r="I315" s="61"/>
      <c r="J315" s="75"/>
      <c r="K315" s="72"/>
      <c r="L315" s="72"/>
      <c r="M315" s="76"/>
    </row>
    <row r="316" spans="1:13" ht="15" customHeight="1" x14ac:dyDescent="0.2">
      <c r="A316" s="56">
        <v>77</v>
      </c>
      <c r="B316" s="67" t="s">
        <v>246</v>
      </c>
      <c r="C316" s="73">
        <v>200</v>
      </c>
      <c r="D316" s="74" t="s">
        <v>99</v>
      </c>
      <c r="E316" s="75"/>
      <c r="F316" s="76">
        <f>ROUND(C316*E316,2)</f>
        <v>0</v>
      </c>
      <c r="G316" s="68"/>
      <c r="H316" s="60"/>
      <c r="I316" s="61"/>
      <c r="J316" s="75"/>
      <c r="K316" s="72"/>
      <c r="L316" s="72"/>
      <c r="M316" s="76"/>
    </row>
    <row r="317" spans="1:13" x14ac:dyDescent="0.2">
      <c r="A317" s="56"/>
      <c r="B317" s="67"/>
      <c r="C317" s="73"/>
      <c r="D317" s="74"/>
      <c r="E317" s="75"/>
      <c r="F317" s="76"/>
      <c r="G317" s="68" t="s">
        <v>247</v>
      </c>
      <c r="H317" s="60" t="s">
        <v>99</v>
      </c>
      <c r="I317" s="61">
        <v>1</v>
      </c>
      <c r="J317" s="75">
        <f>C316*I317</f>
        <v>200</v>
      </c>
      <c r="K317" s="72"/>
      <c r="L317" s="72">
        <f>ROUND($L$11*K317,2)</f>
        <v>0</v>
      </c>
      <c r="M317" s="76">
        <f t="shared" ref="M317" si="99">L317*J317</f>
        <v>0</v>
      </c>
    </row>
    <row r="318" spans="1:13" x14ac:dyDescent="0.2">
      <c r="A318" s="56"/>
      <c r="B318" s="67"/>
      <c r="C318" s="73"/>
      <c r="D318" s="74"/>
      <c r="E318" s="75"/>
      <c r="F318" s="76"/>
      <c r="G318" s="68"/>
      <c r="H318" s="60"/>
      <c r="I318" s="61"/>
      <c r="J318" s="75"/>
      <c r="K318" s="72"/>
      <c r="L318" s="72"/>
      <c r="M318" s="76"/>
    </row>
    <row r="319" spans="1:13" ht="15" customHeight="1" x14ac:dyDescent="0.2">
      <c r="A319" s="56">
        <v>78</v>
      </c>
      <c r="B319" s="67" t="s">
        <v>248</v>
      </c>
      <c r="C319" s="73">
        <v>200</v>
      </c>
      <c r="D319" s="74" t="s">
        <v>99</v>
      </c>
      <c r="E319" s="75"/>
      <c r="F319" s="76">
        <f>ROUND(C319*E319,2)</f>
        <v>0</v>
      </c>
      <c r="G319" s="68"/>
      <c r="H319" s="60"/>
      <c r="I319" s="61"/>
      <c r="J319" s="75"/>
      <c r="K319" s="72"/>
      <c r="L319" s="72"/>
      <c r="M319" s="76"/>
    </row>
    <row r="320" spans="1:13" x14ac:dyDescent="0.2">
      <c r="A320" s="56"/>
      <c r="B320" s="67"/>
      <c r="C320" s="73"/>
      <c r="D320" s="74"/>
      <c r="E320" s="75"/>
      <c r="F320" s="76"/>
      <c r="G320" s="68"/>
      <c r="H320" s="60"/>
      <c r="I320" s="61"/>
      <c r="J320" s="75"/>
      <c r="K320" s="72"/>
      <c r="L320" s="72"/>
      <c r="M320" s="76"/>
    </row>
    <row r="321" spans="1:23" x14ac:dyDescent="0.2">
      <c r="A321" s="56">
        <v>79</v>
      </c>
      <c r="B321" s="67" t="s">
        <v>249</v>
      </c>
      <c r="C321" s="73">
        <v>2</v>
      </c>
      <c r="D321" s="74" t="s">
        <v>250</v>
      </c>
      <c r="E321" s="75"/>
      <c r="F321" s="76">
        <f>ROUND(C321*E321,2)</f>
        <v>0</v>
      </c>
      <c r="G321" s="68"/>
      <c r="H321" s="60"/>
      <c r="I321" s="61"/>
      <c r="J321" s="75"/>
      <c r="K321" s="72"/>
      <c r="L321" s="72"/>
      <c r="M321" s="76"/>
    </row>
    <row r="322" spans="1:23" x14ac:dyDescent="0.2">
      <c r="A322" s="56"/>
      <c r="B322" s="67"/>
      <c r="C322" s="73"/>
      <c r="D322" s="74"/>
      <c r="E322" s="75"/>
      <c r="F322" s="76"/>
      <c r="G322" s="68"/>
      <c r="H322" s="60"/>
      <c r="I322" s="61"/>
      <c r="J322" s="75"/>
      <c r="K322" s="72"/>
      <c r="L322" s="72"/>
      <c r="M322" s="76"/>
    </row>
    <row r="323" spans="1:23" x14ac:dyDescent="0.2">
      <c r="A323" s="56"/>
      <c r="B323" s="67"/>
      <c r="C323" s="73"/>
      <c r="D323" s="74"/>
      <c r="E323" s="75"/>
      <c r="F323" s="76"/>
      <c r="G323" s="68"/>
      <c r="H323" s="60"/>
      <c r="I323" s="61"/>
      <c r="J323" s="75"/>
      <c r="K323" s="72"/>
      <c r="L323" s="72"/>
      <c r="M323" s="76"/>
    </row>
    <row r="324" spans="1:23" x14ac:dyDescent="0.2">
      <c r="A324" s="56"/>
      <c r="B324" s="62" t="s">
        <v>90</v>
      </c>
      <c r="C324" s="73"/>
      <c r="D324" s="77"/>
      <c r="E324" s="75"/>
      <c r="F324" s="78">
        <f>SUM(F13:F323)</f>
        <v>0</v>
      </c>
      <c r="G324" s="54"/>
      <c r="H324" s="59"/>
      <c r="I324" s="63"/>
      <c r="J324" s="82"/>
      <c r="K324" s="82"/>
      <c r="L324" s="75"/>
      <c r="M324" s="78">
        <f>SUM(M13:M323)</f>
        <v>0</v>
      </c>
    </row>
    <row r="325" spans="1:23" x14ac:dyDescent="0.2">
      <c r="A325" s="56"/>
      <c r="B325" s="57"/>
      <c r="C325" s="73"/>
      <c r="D325" s="77"/>
      <c r="E325" s="75"/>
      <c r="F325" s="76"/>
      <c r="G325" s="54"/>
      <c r="H325" s="59"/>
      <c r="I325" s="58"/>
      <c r="J325" s="75"/>
      <c r="K325" s="75"/>
      <c r="L325" s="75"/>
      <c r="M325" s="76"/>
    </row>
    <row r="326" spans="1:23" x14ac:dyDescent="0.2">
      <c r="A326" s="56"/>
      <c r="B326" s="69" t="s">
        <v>251</v>
      </c>
      <c r="C326" s="73">
        <v>8</v>
      </c>
      <c r="D326" s="77" t="s">
        <v>252</v>
      </c>
      <c r="E326" s="75">
        <f>(F324+M324)*0.08</f>
        <v>0</v>
      </c>
      <c r="F326" s="78">
        <f>E326</f>
        <v>0</v>
      </c>
      <c r="G326" s="54"/>
      <c r="H326" s="59"/>
      <c r="I326" s="58"/>
      <c r="J326" s="75"/>
      <c r="K326" s="75"/>
      <c r="L326" s="75"/>
      <c r="M326" s="78"/>
    </row>
    <row r="327" spans="1:23" x14ac:dyDescent="0.2">
      <c r="A327" s="56"/>
      <c r="B327" s="31" t="s">
        <v>93</v>
      </c>
      <c r="C327" s="80"/>
      <c r="D327" s="81"/>
      <c r="E327" s="82"/>
      <c r="F327" s="78">
        <f>SUM(F326:F326)</f>
        <v>0</v>
      </c>
      <c r="G327" s="54"/>
      <c r="H327" s="59"/>
      <c r="I327" s="58"/>
      <c r="J327" s="75"/>
      <c r="K327" s="75"/>
      <c r="L327" s="75"/>
      <c r="M327" s="78"/>
    </row>
    <row r="328" spans="1:23" x14ac:dyDescent="0.2">
      <c r="A328" s="56"/>
      <c r="B328" s="31"/>
      <c r="C328" s="79"/>
      <c r="D328" s="77"/>
      <c r="E328" s="75"/>
      <c r="F328" s="76"/>
      <c r="G328" s="54"/>
      <c r="H328" s="59"/>
      <c r="I328" s="58"/>
      <c r="J328" s="75"/>
      <c r="K328" s="75"/>
      <c r="L328" s="75"/>
      <c r="M328" s="78"/>
    </row>
    <row r="329" spans="1:23" x14ac:dyDescent="0.2">
      <c r="A329" s="56"/>
      <c r="B329" s="31" t="s">
        <v>91</v>
      </c>
      <c r="C329" s="73"/>
      <c r="D329" s="77"/>
      <c r="E329" s="75"/>
      <c r="F329" s="78">
        <f>F324+F327</f>
        <v>0</v>
      </c>
      <c r="G329" s="54"/>
      <c r="H329" s="59"/>
      <c r="I329" s="58"/>
      <c r="J329" s="75"/>
      <c r="K329" s="75"/>
      <c r="L329" s="75"/>
      <c r="M329" s="78">
        <f>M324</f>
        <v>0</v>
      </c>
    </row>
    <row r="330" spans="1:23" x14ac:dyDescent="0.2">
      <c r="A330" s="56"/>
      <c r="B330" s="31"/>
      <c r="C330" s="73"/>
      <c r="D330" s="77"/>
      <c r="E330" s="75"/>
      <c r="F330" s="76"/>
      <c r="G330" s="54"/>
      <c r="H330" s="59"/>
      <c r="I330" s="58"/>
      <c r="J330" s="75"/>
      <c r="K330" s="75"/>
      <c r="L330" s="75"/>
      <c r="M330" s="78"/>
    </row>
    <row r="331" spans="1:23" x14ac:dyDescent="0.2">
      <c r="A331" s="32"/>
      <c r="B331" s="31" t="s">
        <v>161</v>
      </c>
      <c r="C331" s="33"/>
      <c r="D331" s="34"/>
      <c r="E331" s="33"/>
      <c r="F331" s="33"/>
      <c r="G331" s="43"/>
      <c r="H331" s="31"/>
      <c r="I331" s="33"/>
      <c r="J331" s="83"/>
      <c r="K331" s="83"/>
      <c r="L331" s="83"/>
      <c r="M331" s="84">
        <f>F329+M329</f>
        <v>0</v>
      </c>
    </row>
    <row r="332" spans="1:23" x14ac:dyDescent="0.2">
      <c r="A332" s="32"/>
      <c r="B332" s="64"/>
      <c r="C332" s="35"/>
      <c r="D332" s="34"/>
      <c r="E332" s="33"/>
      <c r="F332" s="33"/>
      <c r="G332" s="43"/>
      <c r="H332" s="31"/>
      <c r="I332" s="33"/>
      <c r="J332" s="83"/>
      <c r="K332" s="83"/>
      <c r="L332" s="83"/>
      <c r="M332" s="85"/>
    </row>
    <row r="333" spans="1:23" x14ac:dyDescent="0.2">
      <c r="A333" s="32"/>
      <c r="B333" s="31"/>
      <c r="C333" s="35"/>
      <c r="D333" s="34"/>
      <c r="E333" s="33"/>
      <c r="F333" s="33"/>
      <c r="G333" s="43"/>
      <c r="H333" s="31"/>
      <c r="I333" s="33"/>
      <c r="J333" s="83"/>
      <c r="K333" s="83"/>
      <c r="L333" s="83"/>
      <c r="M333" s="84"/>
    </row>
    <row r="334" spans="1:23" x14ac:dyDescent="0.2">
      <c r="A334" s="46"/>
      <c r="B334" s="22"/>
      <c r="C334" s="47"/>
      <c r="D334" s="48"/>
      <c r="E334" s="49"/>
      <c r="F334" s="49"/>
      <c r="G334" s="45"/>
      <c r="H334" s="22"/>
      <c r="I334" s="49"/>
      <c r="J334" s="49"/>
      <c r="K334" s="49"/>
      <c r="L334" s="49"/>
      <c r="M334" s="50"/>
    </row>
    <row r="335" spans="1:23" x14ac:dyDescent="0.2">
      <c r="A335" s="24"/>
      <c r="B335" s="24"/>
      <c r="C335" s="65"/>
      <c r="D335" s="28"/>
      <c r="E335" s="24"/>
      <c r="F335" s="24"/>
      <c r="G335" s="66"/>
      <c r="H335" s="24"/>
      <c r="I335" s="24"/>
      <c r="J335" s="24"/>
      <c r="K335" s="24"/>
      <c r="L335" s="24"/>
      <c r="M335" s="24"/>
    </row>
    <row r="336" spans="1:23" s="37" customFormat="1" x14ac:dyDescent="0.2">
      <c r="C336" s="38"/>
      <c r="D336" s="39"/>
      <c r="G336" s="44"/>
      <c r="N336" s="40"/>
      <c r="O336" s="40"/>
      <c r="P336" s="40"/>
      <c r="Q336" s="40"/>
      <c r="R336" s="40"/>
      <c r="S336" s="40"/>
      <c r="T336" s="40"/>
      <c r="U336" s="40"/>
      <c r="V336" s="40"/>
      <c r="W336" s="40"/>
    </row>
    <row r="337" spans="3:23" s="37" customFormat="1" x14ac:dyDescent="0.2">
      <c r="C337" s="38"/>
      <c r="D337" s="39"/>
      <c r="G337" s="44"/>
      <c r="N337" s="40"/>
      <c r="O337" s="40"/>
      <c r="P337" s="40"/>
      <c r="Q337" s="40"/>
      <c r="R337" s="40"/>
      <c r="S337" s="40"/>
      <c r="T337" s="40"/>
      <c r="U337" s="40"/>
      <c r="V337" s="40"/>
      <c r="W337" s="40"/>
    </row>
    <row r="338" spans="3:23" s="37" customFormat="1" x14ac:dyDescent="0.2">
      <c r="C338" s="38"/>
      <c r="D338" s="39"/>
      <c r="G338" s="44"/>
      <c r="N338" s="40"/>
      <c r="O338" s="40"/>
      <c r="P338" s="40"/>
      <c r="Q338" s="40"/>
      <c r="R338" s="40"/>
      <c r="S338" s="40"/>
      <c r="T338" s="40"/>
      <c r="U338" s="40"/>
      <c r="V338" s="40"/>
      <c r="W338" s="40"/>
    </row>
    <row r="339" spans="3:23" s="37" customFormat="1" x14ac:dyDescent="0.2">
      <c r="C339" s="38"/>
      <c r="D339" s="39"/>
      <c r="G339" s="44"/>
      <c r="N339" s="40"/>
      <c r="O339" s="40"/>
      <c r="P339" s="40"/>
      <c r="Q339" s="40"/>
      <c r="R339" s="40"/>
      <c r="S339" s="40"/>
      <c r="T339" s="40"/>
      <c r="U339" s="40"/>
      <c r="V339" s="40"/>
      <c r="W339" s="40"/>
    </row>
    <row r="340" spans="3:23" s="37" customFormat="1" x14ac:dyDescent="0.2">
      <c r="C340" s="38"/>
      <c r="D340" s="39"/>
      <c r="G340" s="44"/>
      <c r="N340" s="40"/>
      <c r="O340" s="40"/>
      <c r="P340" s="40"/>
      <c r="Q340" s="40"/>
      <c r="R340" s="40"/>
      <c r="S340" s="40"/>
      <c r="T340" s="40"/>
      <c r="U340" s="40"/>
      <c r="V340" s="40"/>
      <c r="W340" s="40"/>
    </row>
    <row r="341" spans="3:23" x14ac:dyDescent="0.2">
      <c r="C341" s="36"/>
    </row>
    <row r="342" spans="3:23" x14ac:dyDescent="0.2">
      <c r="C342" s="36"/>
    </row>
    <row r="343" spans="3:23" x14ac:dyDescent="0.2">
      <c r="C343" s="36"/>
    </row>
    <row r="344" spans="3:23" x14ac:dyDescent="0.2">
      <c r="C344" s="36"/>
    </row>
    <row r="345" spans="3:23" x14ac:dyDescent="0.2">
      <c r="C345" s="36"/>
    </row>
    <row r="346" spans="3:23" x14ac:dyDescent="0.2">
      <c r="C346" s="36"/>
    </row>
    <row r="347" spans="3:23" x14ac:dyDescent="0.2">
      <c r="C347" s="36"/>
    </row>
    <row r="348" spans="3:23" x14ac:dyDescent="0.2">
      <c r="C348" s="36"/>
    </row>
    <row r="349" spans="3:23" x14ac:dyDescent="0.2">
      <c r="C349" s="36"/>
    </row>
    <row r="350" spans="3:23" x14ac:dyDescent="0.2">
      <c r="C350" s="36"/>
    </row>
    <row r="351" spans="3:23" x14ac:dyDescent="0.2">
      <c r="C351" s="36"/>
    </row>
    <row r="352" spans="3:23" x14ac:dyDescent="0.2">
      <c r="C352" s="36"/>
    </row>
    <row r="353" spans="3:3" x14ac:dyDescent="0.2">
      <c r="C353" s="36"/>
    </row>
    <row r="354" spans="3:3" x14ac:dyDescent="0.2">
      <c r="C354" s="36"/>
    </row>
    <row r="355" spans="3:3" x14ac:dyDescent="0.2">
      <c r="C355" s="36"/>
    </row>
    <row r="356" spans="3:3" x14ac:dyDescent="0.2">
      <c r="C356" s="36"/>
    </row>
    <row r="357" spans="3:3" x14ac:dyDescent="0.2">
      <c r="C357" s="36"/>
    </row>
    <row r="358" spans="3:3" x14ac:dyDescent="0.2">
      <c r="C358" s="36"/>
    </row>
    <row r="359" spans="3:3" x14ac:dyDescent="0.2">
      <c r="C359" s="36"/>
    </row>
    <row r="360" spans="3:3" x14ac:dyDescent="0.2">
      <c r="C360" s="36"/>
    </row>
    <row r="361" spans="3:3" x14ac:dyDescent="0.2">
      <c r="C361" s="36"/>
    </row>
    <row r="362" spans="3:3" x14ac:dyDescent="0.2">
      <c r="C362" s="36"/>
    </row>
    <row r="363" spans="3:3" x14ac:dyDescent="0.2">
      <c r="C363" s="36"/>
    </row>
    <row r="364" spans="3:3" x14ac:dyDescent="0.2">
      <c r="C364" s="36"/>
    </row>
    <row r="365" spans="3:3" x14ac:dyDescent="0.2">
      <c r="C365" s="36"/>
    </row>
    <row r="366" spans="3:3" x14ac:dyDescent="0.2">
      <c r="C366" s="36"/>
    </row>
    <row r="367" spans="3:3" x14ac:dyDescent="0.2">
      <c r="C367" s="36"/>
    </row>
    <row r="368" spans="3:3" x14ac:dyDescent="0.2">
      <c r="C368" s="36"/>
    </row>
    <row r="369" spans="3:3" x14ac:dyDescent="0.2">
      <c r="C369" s="36"/>
    </row>
    <row r="370" spans="3:3" x14ac:dyDescent="0.2">
      <c r="C370" s="36"/>
    </row>
    <row r="371" spans="3:3" x14ac:dyDescent="0.2">
      <c r="C371" s="36"/>
    </row>
    <row r="372" spans="3:3" x14ac:dyDescent="0.2">
      <c r="C372" s="36"/>
    </row>
    <row r="373" spans="3:3" x14ac:dyDescent="0.2">
      <c r="C373" s="36"/>
    </row>
    <row r="374" spans="3:3" x14ac:dyDescent="0.2">
      <c r="C374" s="36"/>
    </row>
    <row r="375" spans="3:3" x14ac:dyDescent="0.2">
      <c r="C375" s="36"/>
    </row>
    <row r="376" spans="3:3" x14ac:dyDescent="0.2">
      <c r="C376" s="36"/>
    </row>
    <row r="377" spans="3:3" x14ac:dyDescent="0.2">
      <c r="C377" s="36"/>
    </row>
    <row r="378" spans="3:3" x14ac:dyDescent="0.2">
      <c r="C378" s="36"/>
    </row>
    <row r="379" spans="3:3" x14ac:dyDescent="0.2">
      <c r="C379" s="36"/>
    </row>
    <row r="380" spans="3:3" x14ac:dyDescent="0.2">
      <c r="C380" s="36"/>
    </row>
    <row r="381" spans="3:3" x14ac:dyDescent="0.2">
      <c r="C381" s="36"/>
    </row>
    <row r="382" spans="3:3" x14ac:dyDescent="0.2">
      <c r="C382" s="36"/>
    </row>
    <row r="383" spans="3:3" x14ac:dyDescent="0.2">
      <c r="C383" s="36"/>
    </row>
    <row r="384" spans="3:3" x14ac:dyDescent="0.2">
      <c r="C384" s="36"/>
    </row>
    <row r="385" spans="3:3" x14ac:dyDescent="0.2">
      <c r="C385" s="36"/>
    </row>
    <row r="386" spans="3:3" x14ac:dyDescent="0.2">
      <c r="C386" s="36"/>
    </row>
    <row r="387" spans="3:3" x14ac:dyDescent="0.2">
      <c r="C387" s="36"/>
    </row>
    <row r="388" spans="3:3" x14ac:dyDescent="0.2">
      <c r="C388" s="36"/>
    </row>
    <row r="389" spans="3:3" x14ac:dyDescent="0.2">
      <c r="C389" s="36"/>
    </row>
    <row r="390" spans="3:3" x14ac:dyDescent="0.2">
      <c r="C390" s="36"/>
    </row>
    <row r="391" spans="3:3" x14ac:dyDescent="0.2">
      <c r="C391" s="36"/>
    </row>
    <row r="392" spans="3:3" x14ac:dyDescent="0.2">
      <c r="C392" s="36"/>
    </row>
    <row r="393" spans="3:3" x14ac:dyDescent="0.2">
      <c r="C393" s="36"/>
    </row>
    <row r="394" spans="3:3" x14ac:dyDescent="0.2">
      <c r="C394" s="36"/>
    </row>
    <row r="395" spans="3:3" x14ac:dyDescent="0.2">
      <c r="C395" s="36"/>
    </row>
    <row r="396" spans="3:3" x14ac:dyDescent="0.2">
      <c r="C396" s="36"/>
    </row>
    <row r="397" spans="3:3" x14ac:dyDescent="0.2">
      <c r="C397" s="36"/>
    </row>
    <row r="398" spans="3:3" x14ac:dyDescent="0.2">
      <c r="C398" s="36"/>
    </row>
    <row r="399" spans="3:3" x14ac:dyDescent="0.2">
      <c r="C399" s="36"/>
    </row>
    <row r="400" spans="3:3" x14ac:dyDescent="0.2">
      <c r="C400" s="36"/>
    </row>
    <row r="401" spans="3:3" x14ac:dyDescent="0.2">
      <c r="C401" s="36"/>
    </row>
    <row r="402" spans="3:3" x14ac:dyDescent="0.2">
      <c r="C402" s="36"/>
    </row>
    <row r="403" spans="3:3" x14ac:dyDescent="0.2">
      <c r="C403" s="36"/>
    </row>
    <row r="404" spans="3:3" x14ac:dyDescent="0.2">
      <c r="C404" s="36"/>
    </row>
    <row r="405" spans="3:3" x14ac:dyDescent="0.2">
      <c r="C405" s="36"/>
    </row>
    <row r="406" spans="3:3" x14ac:dyDescent="0.2">
      <c r="C406" s="36"/>
    </row>
    <row r="407" spans="3:3" x14ac:dyDescent="0.2">
      <c r="C407" s="36"/>
    </row>
    <row r="408" spans="3:3" x14ac:dyDescent="0.2">
      <c r="C408" s="36"/>
    </row>
    <row r="409" spans="3:3" x14ac:dyDescent="0.2">
      <c r="C409" s="36"/>
    </row>
    <row r="410" spans="3:3" x14ac:dyDescent="0.2">
      <c r="C410" s="36"/>
    </row>
    <row r="411" spans="3:3" x14ac:dyDescent="0.2">
      <c r="C411" s="36"/>
    </row>
    <row r="412" spans="3:3" x14ac:dyDescent="0.2">
      <c r="C412" s="36"/>
    </row>
    <row r="413" spans="3:3" x14ac:dyDescent="0.2">
      <c r="C413" s="36"/>
    </row>
    <row r="414" spans="3:3" x14ac:dyDescent="0.2">
      <c r="C414" s="36"/>
    </row>
    <row r="415" spans="3:3" x14ac:dyDescent="0.2">
      <c r="C415" s="36"/>
    </row>
    <row r="416" spans="3:3" x14ac:dyDescent="0.2">
      <c r="C416" s="36"/>
    </row>
    <row r="417" spans="3:3" x14ac:dyDescent="0.2">
      <c r="C417" s="36"/>
    </row>
    <row r="418" spans="3:3" x14ac:dyDescent="0.2">
      <c r="C418" s="36"/>
    </row>
    <row r="419" spans="3:3" x14ac:dyDescent="0.2">
      <c r="C419" s="36"/>
    </row>
    <row r="420" spans="3:3" x14ac:dyDescent="0.2">
      <c r="C420" s="36"/>
    </row>
    <row r="421" spans="3:3" x14ac:dyDescent="0.2">
      <c r="C421" s="36"/>
    </row>
    <row r="422" spans="3:3" x14ac:dyDescent="0.2">
      <c r="C422" s="36"/>
    </row>
    <row r="423" spans="3:3" x14ac:dyDescent="0.2">
      <c r="C423" s="36"/>
    </row>
    <row r="424" spans="3:3" x14ac:dyDescent="0.2">
      <c r="C424" s="36"/>
    </row>
    <row r="425" spans="3:3" x14ac:dyDescent="0.2">
      <c r="C425" s="36"/>
    </row>
    <row r="426" spans="3:3" x14ac:dyDescent="0.2">
      <c r="C426" s="36"/>
    </row>
    <row r="427" spans="3:3" x14ac:dyDescent="0.2">
      <c r="C427" s="36"/>
    </row>
    <row r="428" spans="3:3" x14ac:dyDescent="0.2">
      <c r="C428" s="36"/>
    </row>
    <row r="429" spans="3:3" x14ac:dyDescent="0.2">
      <c r="C429" s="36"/>
    </row>
    <row r="430" spans="3:3" x14ac:dyDescent="0.2">
      <c r="C430" s="36"/>
    </row>
    <row r="431" spans="3:3" x14ac:dyDescent="0.2">
      <c r="C431" s="36"/>
    </row>
    <row r="432" spans="3:3" x14ac:dyDescent="0.2">
      <c r="C432" s="36"/>
    </row>
    <row r="433" spans="3:3" x14ac:dyDescent="0.2">
      <c r="C433" s="36"/>
    </row>
    <row r="434" spans="3:3" x14ac:dyDescent="0.2">
      <c r="C434" s="36"/>
    </row>
    <row r="435" spans="3:3" x14ac:dyDescent="0.2">
      <c r="C435" s="36"/>
    </row>
    <row r="436" spans="3:3" x14ac:dyDescent="0.2">
      <c r="C436" s="36"/>
    </row>
    <row r="437" spans="3:3" x14ac:dyDescent="0.2">
      <c r="C437" s="36"/>
    </row>
    <row r="438" spans="3:3" x14ac:dyDescent="0.2">
      <c r="C438" s="36"/>
    </row>
    <row r="439" spans="3:3" x14ac:dyDescent="0.2">
      <c r="C439" s="36"/>
    </row>
    <row r="440" spans="3:3" x14ac:dyDescent="0.2">
      <c r="C440" s="36"/>
    </row>
    <row r="441" spans="3:3" x14ac:dyDescent="0.2">
      <c r="C441" s="36"/>
    </row>
    <row r="442" spans="3:3" x14ac:dyDescent="0.2">
      <c r="C442" s="36"/>
    </row>
    <row r="443" spans="3:3" x14ac:dyDescent="0.2">
      <c r="C443" s="36"/>
    </row>
    <row r="444" spans="3:3" x14ac:dyDescent="0.2">
      <c r="C444" s="36"/>
    </row>
    <row r="445" spans="3:3" x14ac:dyDescent="0.2">
      <c r="C445" s="36"/>
    </row>
    <row r="446" spans="3:3" x14ac:dyDescent="0.2">
      <c r="C446" s="36"/>
    </row>
    <row r="447" spans="3:3" x14ac:dyDescent="0.2">
      <c r="C447" s="36"/>
    </row>
    <row r="448" spans="3:3" x14ac:dyDescent="0.2">
      <c r="C448" s="36"/>
    </row>
    <row r="449" spans="3:3" x14ac:dyDescent="0.2">
      <c r="C449" s="36"/>
    </row>
    <row r="450" spans="3:3" x14ac:dyDescent="0.2">
      <c r="C450" s="36"/>
    </row>
    <row r="451" spans="3:3" x14ac:dyDescent="0.2">
      <c r="C451" s="36"/>
    </row>
    <row r="452" spans="3:3" x14ac:dyDescent="0.2">
      <c r="C452" s="36"/>
    </row>
    <row r="453" spans="3:3" x14ac:dyDescent="0.2">
      <c r="C453" s="36"/>
    </row>
    <row r="454" spans="3:3" x14ac:dyDescent="0.2">
      <c r="C454" s="36"/>
    </row>
    <row r="455" spans="3:3" x14ac:dyDescent="0.2">
      <c r="C455" s="36"/>
    </row>
    <row r="456" spans="3:3" x14ac:dyDescent="0.2">
      <c r="C456" s="36"/>
    </row>
    <row r="457" spans="3:3" x14ac:dyDescent="0.2">
      <c r="C457" s="36"/>
    </row>
    <row r="458" spans="3:3" x14ac:dyDescent="0.2">
      <c r="C458" s="36"/>
    </row>
    <row r="459" spans="3:3" x14ac:dyDescent="0.2">
      <c r="C459" s="36"/>
    </row>
    <row r="460" spans="3:3" x14ac:dyDescent="0.2">
      <c r="C460" s="36"/>
    </row>
    <row r="461" spans="3:3" x14ac:dyDescent="0.2">
      <c r="C461" s="36"/>
    </row>
    <row r="462" spans="3:3" x14ac:dyDescent="0.2">
      <c r="C462" s="36"/>
    </row>
    <row r="463" spans="3:3" x14ac:dyDescent="0.2">
      <c r="C463" s="36"/>
    </row>
    <row r="464" spans="3:3" x14ac:dyDescent="0.2">
      <c r="C464" s="36"/>
    </row>
    <row r="465" spans="3:3" x14ac:dyDescent="0.2">
      <c r="C465" s="36"/>
    </row>
    <row r="466" spans="3:3" x14ac:dyDescent="0.2">
      <c r="C466" s="36"/>
    </row>
    <row r="467" spans="3:3" x14ac:dyDescent="0.2">
      <c r="C467" s="36"/>
    </row>
    <row r="468" spans="3:3" x14ac:dyDescent="0.2">
      <c r="C468" s="36"/>
    </row>
    <row r="469" spans="3:3" x14ac:dyDescent="0.2">
      <c r="C469" s="36"/>
    </row>
    <row r="470" spans="3:3" x14ac:dyDescent="0.2">
      <c r="C470" s="36"/>
    </row>
    <row r="471" spans="3:3" x14ac:dyDescent="0.2">
      <c r="C471" s="36"/>
    </row>
    <row r="472" spans="3:3" x14ac:dyDescent="0.2">
      <c r="C472" s="36"/>
    </row>
    <row r="473" spans="3:3" x14ac:dyDescent="0.2">
      <c r="C473" s="36"/>
    </row>
    <row r="474" spans="3:3" x14ac:dyDescent="0.2">
      <c r="C474" s="36"/>
    </row>
    <row r="475" spans="3:3" x14ac:dyDescent="0.2">
      <c r="C475" s="36"/>
    </row>
    <row r="476" spans="3:3" x14ac:dyDescent="0.2">
      <c r="C476" s="36"/>
    </row>
    <row r="477" spans="3:3" x14ac:dyDescent="0.2">
      <c r="C477" s="36"/>
    </row>
    <row r="478" spans="3:3" x14ac:dyDescent="0.2">
      <c r="C478" s="36"/>
    </row>
    <row r="479" spans="3:3" x14ac:dyDescent="0.2">
      <c r="C479" s="36"/>
    </row>
    <row r="480" spans="3:3" x14ac:dyDescent="0.2">
      <c r="C480" s="36"/>
    </row>
    <row r="481" spans="3:3" x14ac:dyDescent="0.2">
      <c r="C481" s="36"/>
    </row>
    <row r="482" spans="3:3" x14ac:dyDescent="0.2">
      <c r="C482" s="36"/>
    </row>
    <row r="483" spans="3:3" x14ac:dyDescent="0.2">
      <c r="C483" s="36"/>
    </row>
    <row r="484" spans="3:3" x14ac:dyDescent="0.2">
      <c r="C484" s="36"/>
    </row>
    <row r="485" spans="3:3" x14ac:dyDescent="0.2">
      <c r="C485" s="36"/>
    </row>
    <row r="486" spans="3:3" x14ac:dyDescent="0.2">
      <c r="C486" s="36"/>
    </row>
    <row r="487" spans="3:3" x14ac:dyDescent="0.2">
      <c r="C487" s="36"/>
    </row>
    <row r="488" spans="3:3" x14ac:dyDescent="0.2">
      <c r="C488" s="36"/>
    </row>
    <row r="489" spans="3:3" x14ac:dyDescent="0.2">
      <c r="C489" s="36"/>
    </row>
    <row r="490" spans="3:3" x14ac:dyDescent="0.2">
      <c r="C490" s="36"/>
    </row>
    <row r="491" spans="3:3" x14ac:dyDescent="0.2">
      <c r="C491" s="36"/>
    </row>
    <row r="492" spans="3:3" x14ac:dyDescent="0.2">
      <c r="C492" s="36"/>
    </row>
    <row r="493" spans="3:3" x14ac:dyDescent="0.2">
      <c r="C493" s="36"/>
    </row>
    <row r="494" spans="3:3" x14ac:dyDescent="0.2">
      <c r="C494" s="36"/>
    </row>
    <row r="495" spans="3:3" x14ac:dyDescent="0.2">
      <c r="C495" s="36"/>
    </row>
    <row r="496" spans="3:3" x14ac:dyDescent="0.2">
      <c r="C496" s="36"/>
    </row>
    <row r="497" spans="3:3" x14ac:dyDescent="0.2">
      <c r="C497" s="36"/>
    </row>
    <row r="498" spans="3:3" x14ac:dyDescent="0.2">
      <c r="C498" s="36"/>
    </row>
    <row r="499" spans="3:3" x14ac:dyDescent="0.2">
      <c r="C499" s="36"/>
    </row>
    <row r="500" spans="3:3" x14ac:dyDescent="0.2">
      <c r="C500" s="36"/>
    </row>
    <row r="501" spans="3:3" x14ac:dyDescent="0.2">
      <c r="C501" s="36"/>
    </row>
    <row r="502" spans="3:3" x14ac:dyDescent="0.2">
      <c r="C502" s="36"/>
    </row>
    <row r="503" spans="3:3" x14ac:dyDescent="0.2">
      <c r="C503" s="36"/>
    </row>
    <row r="504" spans="3:3" x14ac:dyDescent="0.2">
      <c r="C504" s="36"/>
    </row>
    <row r="505" spans="3:3" x14ac:dyDescent="0.2">
      <c r="C505" s="36"/>
    </row>
    <row r="506" spans="3:3" x14ac:dyDescent="0.2">
      <c r="C506" s="36"/>
    </row>
    <row r="507" spans="3:3" x14ac:dyDescent="0.2">
      <c r="C507" s="36"/>
    </row>
    <row r="508" spans="3:3" x14ac:dyDescent="0.2">
      <c r="C508" s="36"/>
    </row>
    <row r="509" spans="3:3" x14ac:dyDescent="0.2">
      <c r="C509" s="36"/>
    </row>
    <row r="510" spans="3:3" x14ac:dyDescent="0.2">
      <c r="C510" s="36"/>
    </row>
    <row r="511" spans="3:3" x14ac:dyDescent="0.2">
      <c r="C511" s="36"/>
    </row>
    <row r="512" spans="3:3" x14ac:dyDescent="0.2">
      <c r="C512" s="36"/>
    </row>
    <row r="513" spans="3:3" x14ac:dyDescent="0.2">
      <c r="C513" s="36"/>
    </row>
    <row r="514" spans="3:3" x14ac:dyDescent="0.2">
      <c r="C514" s="36"/>
    </row>
    <row r="515" spans="3:3" x14ac:dyDescent="0.2">
      <c r="C515" s="36"/>
    </row>
    <row r="516" spans="3:3" x14ac:dyDescent="0.2">
      <c r="C516" s="36"/>
    </row>
    <row r="517" spans="3:3" x14ac:dyDescent="0.2">
      <c r="C517" s="36"/>
    </row>
    <row r="518" spans="3:3" x14ac:dyDescent="0.2">
      <c r="C518" s="36"/>
    </row>
    <row r="519" spans="3:3" x14ac:dyDescent="0.2">
      <c r="C519" s="36"/>
    </row>
    <row r="520" spans="3:3" x14ac:dyDescent="0.2">
      <c r="C520" s="36"/>
    </row>
    <row r="521" spans="3:3" x14ac:dyDescent="0.2">
      <c r="C521" s="36"/>
    </row>
    <row r="522" spans="3:3" x14ac:dyDescent="0.2">
      <c r="C522" s="36"/>
    </row>
    <row r="523" spans="3:3" x14ac:dyDescent="0.2">
      <c r="C523" s="36"/>
    </row>
    <row r="524" spans="3:3" x14ac:dyDescent="0.2">
      <c r="C524" s="36"/>
    </row>
    <row r="525" spans="3:3" x14ac:dyDescent="0.2">
      <c r="C525" s="36"/>
    </row>
    <row r="526" spans="3:3" x14ac:dyDescent="0.2">
      <c r="C526" s="36"/>
    </row>
    <row r="527" spans="3:3" x14ac:dyDescent="0.2">
      <c r="C527" s="36"/>
    </row>
    <row r="528" spans="3:3" x14ac:dyDescent="0.2">
      <c r="C528" s="36"/>
    </row>
    <row r="529" spans="3:3" x14ac:dyDescent="0.2">
      <c r="C529" s="36"/>
    </row>
    <row r="530" spans="3:3" x14ac:dyDescent="0.2">
      <c r="C530" s="36"/>
    </row>
    <row r="531" spans="3:3" x14ac:dyDescent="0.2">
      <c r="C531" s="36"/>
    </row>
    <row r="532" spans="3:3" x14ac:dyDescent="0.2">
      <c r="C532" s="36"/>
    </row>
    <row r="533" spans="3:3" x14ac:dyDescent="0.2">
      <c r="C533" s="36"/>
    </row>
    <row r="534" spans="3:3" x14ac:dyDescent="0.2">
      <c r="C534" s="36"/>
    </row>
    <row r="535" spans="3:3" x14ac:dyDescent="0.2">
      <c r="C535" s="36"/>
    </row>
    <row r="536" spans="3:3" x14ac:dyDescent="0.2">
      <c r="C536" s="36"/>
    </row>
    <row r="537" spans="3:3" x14ac:dyDescent="0.2">
      <c r="C537" s="36"/>
    </row>
    <row r="538" spans="3:3" x14ac:dyDescent="0.2">
      <c r="C538" s="36"/>
    </row>
    <row r="539" spans="3:3" x14ac:dyDescent="0.2">
      <c r="C539" s="36"/>
    </row>
    <row r="540" spans="3:3" x14ac:dyDescent="0.2">
      <c r="C540" s="36"/>
    </row>
    <row r="541" spans="3:3" x14ac:dyDescent="0.2">
      <c r="C541" s="36"/>
    </row>
    <row r="542" spans="3:3" x14ac:dyDescent="0.2">
      <c r="C542" s="36"/>
    </row>
    <row r="543" spans="3:3" x14ac:dyDescent="0.2">
      <c r="C543" s="36"/>
    </row>
    <row r="544" spans="3:3" x14ac:dyDescent="0.2">
      <c r="C544" s="36"/>
    </row>
    <row r="545" spans="3:3" x14ac:dyDescent="0.2">
      <c r="C545" s="36"/>
    </row>
    <row r="546" spans="3:3" x14ac:dyDescent="0.2">
      <c r="C546" s="36"/>
    </row>
    <row r="547" spans="3:3" x14ac:dyDescent="0.2">
      <c r="C547" s="36"/>
    </row>
    <row r="548" spans="3:3" x14ac:dyDescent="0.2">
      <c r="C548" s="36"/>
    </row>
    <row r="549" spans="3:3" x14ac:dyDescent="0.2">
      <c r="C549" s="36"/>
    </row>
    <row r="550" spans="3:3" x14ac:dyDescent="0.2">
      <c r="C550" s="36"/>
    </row>
    <row r="551" spans="3:3" x14ac:dyDescent="0.2">
      <c r="C551" s="36"/>
    </row>
    <row r="552" spans="3:3" x14ac:dyDescent="0.2">
      <c r="C552" s="36"/>
    </row>
    <row r="553" spans="3:3" x14ac:dyDescent="0.2">
      <c r="C553" s="36"/>
    </row>
    <row r="554" spans="3:3" x14ac:dyDescent="0.2">
      <c r="C554" s="36"/>
    </row>
    <row r="555" spans="3:3" x14ac:dyDescent="0.2">
      <c r="C555" s="36"/>
    </row>
    <row r="556" spans="3:3" x14ac:dyDescent="0.2">
      <c r="C556" s="36"/>
    </row>
    <row r="557" spans="3:3" x14ac:dyDescent="0.2">
      <c r="C557" s="36"/>
    </row>
    <row r="558" spans="3:3" x14ac:dyDescent="0.2">
      <c r="C558" s="36"/>
    </row>
    <row r="559" spans="3:3" x14ac:dyDescent="0.2">
      <c r="C559" s="36"/>
    </row>
    <row r="560" spans="3:3" x14ac:dyDescent="0.2">
      <c r="C560" s="36"/>
    </row>
    <row r="561" spans="3:3" x14ac:dyDescent="0.2">
      <c r="C561" s="36"/>
    </row>
    <row r="562" spans="3:3" x14ac:dyDescent="0.2">
      <c r="C562" s="36"/>
    </row>
    <row r="563" spans="3:3" x14ac:dyDescent="0.2">
      <c r="C563" s="36"/>
    </row>
    <row r="564" spans="3:3" x14ac:dyDescent="0.2">
      <c r="C564" s="36"/>
    </row>
    <row r="565" spans="3:3" x14ac:dyDescent="0.2">
      <c r="C565" s="36"/>
    </row>
    <row r="566" spans="3:3" x14ac:dyDescent="0.2">
      <c r="C566" s="36"/>
    </row>
    <row r="567" spans="3:3" x14ac:dyDescent="0.2">
      <c r="C567" s="36"/>
    </row>
    <row r="568" spans="3:3" x14ac:dyDescent="0.2">
      <c r="C568" s="36"/>
    </row>
    <row r="569" spans="3:3" x14ac:dyDescent="0.2">
      <c r="C569" s="36"/>
    </row>
    <row r="570" spans="3:3" x14ac:dyDescent="0.2">
      <c r="C570" s="36"/>
    </row>
    <row r="571" spans="3:3" x14ac:dyDescent="0.2">
      <c r="C571" s="36"/>
    </row>
    <row r="572" spans="3:3" x14ac:dyDescent="0.2">
      <c r="C572" s="36"/>
    </row>
    <row r="573" spans="3:3" x14ac:dyDescent="0.2">
      <c r="C573" s="36"/>
    </row>
    <row r="574" spans="3:3" x14ac:dyDescent="0.2">
      <c r="C574" s="36"/>
    </row>
    <row r="575" spans="3:3" x14ac:dyDescent="0.2">
      <c r="C575" s="36"/>
    </row>
    <row r="576" spans="3:3" x14ac:dyDescent="0.2">
      <c r="C576" s="36"/>
    </row>
    <row r="577" spans="3:3" x14ac:dyDescent="0.2">
      <c r="C577" s="36"/>
    </row>
    <row r="578" spans="3:3" x14ac:dyDescent="0.2">
      <c r="C578" s="36"/>
    </row>
    <row r="579" spans="3:3" x14ac:dyDescent="0.2">
      <c r="C579" s="36"/>
    </row>
    <row r="580" spans="3:3" x14ac:dyDescent="0.2">
      <c r="C580" s="36"/>
    </row>
    <row r="581" spans="3:3" x14ac:dyDescent="0.2">
      <c r="C581" s="36"/>
    </row>
    <row r="582" spans="3:3" x14ac:dyDescent="0.2">
      <c r="C582" s="36"/>
    </row>
    <row r="583" spans="3:3" x14ac:dyDescent="0.2">
      <c r="C583" s="36"/>
    </row>
    <row r="584" spans="3:3" x14ac:dyDescent="0.2">
      <c r="C584" s="36"/>
    </row>
    <row r="585" spans="3:3" x14ac:dyDescent="0.2">
      <c r="C585" s="36"/>
    </row>
    <row r="586" spans="3:3" x14ac:dyDescent="0.2">
      <c r="C586" s="36"/>
    </row>
    <row r="587" spans="3:3" x14ac:dyDescent="0.2">
      <c r="C587" s="36"/>
    </row>
    <row r="588" spans="3:3" x14ac:dyDescent="0.2">
      <c r="C588" s="36"/>
    </row>
    <row r="589" spans="3:3" x14ac:dyDescent="0.2">
      <c r="C589" s="36"/>
    </row>
    <row r="590" spans="3:3" x14ac:dyDescent="0.2">
      <c r="C590" s="36"/>
    </row>
    <row r="591" spans="3:3" x14ac:dyDescent="0.2">
      <c r="C591" s="36"/>
    </row>
    <row r="592" spans="3:3" x14ac:dyDescent="0.2">
      <c r="C592" s="36"/>
    </row>
    <row r="593" spans="3:3" x14ac:dyDescent="0.2">
      <c r="C593" s="36"/>
    </row>
    <row r="594" spans="3:3" x14ac:dyDescent="0.2">
      <c r="C594" s="36"/>
    </row>
    <row r="595" spans="3:3" x14ac:dyDescent="0.2">
      <c r="C595" s="36"/>
    </row>
    <row r="596" spans="3:3" x14ac:dyDescent="0.2">
      <c r="C596" s="36"/>
    </row>
    <row r="597" spans="3:3" x14ac:dyDescent="0.2">
      <c r="C597" s="36"/>
    </row>
    <row r="598" spans="3:3" x14ac:dyDescent="0.2">
      <c r="C598" s="36"/>
    </row>
    <row r="599" spans="3:3" x14ac:dyDescent="0.2">
      <c r="C599" s="36"/>
    </row>
    <row r="600" spans="3:3" x14ac:dyDescent="0.2">
      <c r="C600" s="36"/>
    </row>
    <row r="601" spans="3:3" x14ac:dyDescent="0.2">
      <c r="C601" s="36"/>
    </row>
    <row r="602" spans="3:3" x14ac:dyDescent="0.2">
      <c r="C602" s="36"/>
    </row>
    <row r="603" spans="3:3" x14ac:dyDescent="0.2">
      <c r="C603" s="36"/>
    </row>
    <row r="604" spans="3:3" x14ac:dyDescent="0.2">
      <c r="C604" s="36"/>
    </row>
    <row r="605" spans="3:3" x14ac:dyDescent="0.2">
      <c r="C605" s="36"/>
    </row>
    <row r="606" spans="3:3" x14ac:dyDescent="0.2">
      <c r="C606" s="36"/>
    </row>
  </sheetData>
  <autoFilter ref="I1:I606" xr:uid="{46E1B471-4533-4AF5-98D1-08EA4F419444}"/>
  <mergeCells count="7">
    <mergeCell ref="C1:M1"/>
    <mergeCell ref="A10:M10"/>
    <mergeCell ref="C5:M5"/>
    <mergeCell ref="C3:E3"/>
    <mergeCell ref="C4:G4"/>
    <mergeCell ref="C6:M6"/>
    <mergeCell ref="A9:M9"/>
  </mergeCells>
  <pageMargins left="0.39370078740157483" right="0.19685039370078741" top="0.39370078740157483" bottom="0.19685039370078741" header="0.51181102362204722" footer="0.51181102362204722"/>
  <pageSetup paperSize="9" scale="65" fitToHeight="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Кошторис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Чeботок Євген Олександрович</cp:lastModifiedBy>
  <cp:lastPrinted>2021-06-04T14:38:04Z</cp:lastPrinted>
  <dcterms:created xsi:type="dcterms:W3CDTF">1996-10-08T23:32:33Z</dcterms:created>
  <dcterms:modified xsi:type="dcterms:W3CDTF">2022-10-25T15:14:21Z</dcterms:modified>
</cp:coreProperties>
</file>