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autoCompressPictures="0"/>
  <xr:revisionPtr revIDLastSave="0" documentId="8_{1DCBE3B2-39B2-2647-8556-C80BC34C3D2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Бомбосх.,архів, коридор" sheetId="4" r:id="rId1"/>
  </sheets>
  <calcPr calcId="191028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2" i="4" l="1"/>
  <c r="F85" i="4"/>
  <c r="F78" i="4"/>
  <c r="F79" i="4"/>
  <c r="F81" i="4"/>
  <c r="F75" i="4"/>
  <c r="F74" i="4"/>
  <c r="F73" i="4"/>
  <c r="F72" i="4"/>
  <c r="F71" i="4"/>
  <c r="F70" i="4"/>
  <c r="F69" i="4"/>
  <c r="F68" i="4"/>
  <c r="F67" i="4"/>
  <c r="A67" i="4"/>
  <c r="A68" i="4"/>
  <c r="A69" i="4"/>
  <c r="A70" i="4"/>
  <c r="A71" i="4"/>
  <c r="A72" i="4"/>
  <c r="A73" i="4"/>
  <c r="A74" i="4"/>
  <c r="A75" i="4"/>
  <c r="A78" i="4"/>
  <c r="A79" i="4"/>
  <c r="A81" i="4"/>
  <c r="F62" i="4"/>
  <c r="F61" i="4"/>
  <c r="F60" i="4"/>
  <c r="F55" i="4"/>
  <c r="F50" i="4"/>
  <c r="A46" i="4"/>
  <c r="A47" i="4"/>
  <c r="F49" i="4"/>
  <c r="F43" i="4"/>
  <c r="F41" i="4"/>
  <c r="A41" i="4"/>
  <c r="A42" i="4"/>
  <c r="A43" i="4"/>
  <c r="F39" i="4"/>
  <c r="F38" i="4"/>
  <c r="A38" i="4"/>
  <c r="A39" i="4"/>
  <c r="F34" i="4"/>
  <c r="F29" i="4"/>
  <c r="F33" i="4"/>
  <c r="F32" i="4"/>
  <c r="A32" i="4"/>
  <c r="A33" i="4"/>
  <c r="A34" i="4"/>
  <c r="A35" i="4"/>
  <c r="A28" i="4"/>
  <c r="A29" i="4"/>
  <c r="A30" i="4"/>
  <c r="A17" i="4"/>
  <c r="F26" i="4"/>
  <c r="F25" i="4"/>
  <c r="F22" i="4"/>
  <c r="F21" i="4"/>
  <c r="F15" i="4"/>
  <c r="F13" i="4"/>
  <c r="A10" i="4"/>
  <c r="A11" i="4"/>
  <c r="A12" i="4"/>
  <c r="A13" i="4"/>
  <c r="A14" i="4"/>
  <c r="A15" i="4"/>
  <c r="F11" i="4"/>
  <c r="F10" i="4"/>
  <c r="F7" i="4"/>
  <c r="F64" i="4"/>
  <c r="F63" i="4"/>
  <c r="F59" i="4"/>
  <c r="F58" i="4"/>
  <c r="F57" i="4"/>
  <c r="F56" i="4"/>
  <c r="F54" i="4"/>
  <c r="F53" i="4"/>
  <c r="F52" i="4"/>
  <c r="F51" i="4"/>
  <c r="F48" i="4"/>
  <c r="F47" i="4"/>
  <c r="F46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25" i="4"/>
  <c r="A26" i="4"/>
  <c r="F35" i="4"/>
  <c r="F30" i="4"/>
  <c r="F28" i="4"/>
  <c r="F20" i="4"/>
  <c r="F19" i="4"/>
  <c r="F17" i="4"/>
  <c r="F14" i="4"/>
  <c r="F12" i="4"/>
  <c r="F8" i="4"/>
  <c r="F6" i="4"/>
  <c r="A6" i="4"/>
  <c r="A7" i="4"/>
  <c r="A8" i="4"/>
  <c r="F1551" i="4"/>
  <c r="A1552" i="4"/>
  <c r="F1550" i="4"/>
  <c r="D1549" i="4"/>
  <c r="F1549" i="4"/>
  <c r="D1548" i="4"/>
  <c r="F1548" i="4"/>
  <c r="A1546" i="4"/>
  <c r="A1547" i="4"/>
  <c r="A1548" i="4"/>
  <c r="A1549" i="4"/>
  <c r="D1547" i="4"/>
  <c r="F1547" i="4"/>
  <c r="D1546" i="4"/>
  <c r="F1546" i="4"/>
  <c r="D1545" i="4"/>
  <c r="F1545" i="4"/>
  <c r="D1544" i="4"/>
  <c r="F1544" i="4"/>
  <c r="D1543" i="4"/>
  <c r="F1543" i="4"/>
  <c r="D1542" i="4"/>
  <c r="F1542" i="4"/>
  <c r="A1543" i="4"/>
  <c r="D1541" i="4"/>
  <c r="F1541" i="4"/>
  <c r="D1540" i="4"/>
  <c r="F1540" i="4"/>
  <c r="D1539" i="4"/>
  <c r="F1539" i="4"/>
  <c r="A1540" i="4"/>
  <c r="D1538" i="4"/>
  <c r="F1538" i="4"/>
  <c r="D1537" i="4"/>
  <c r="F1537" i="4"/>
  <c r="D1536" i="4"/>
  <c r="F1536" i="4"/>
  <c r="D1535" i="4"/>
  <c r="F1535" i="4"/>
  <c r="D1534" i="4"/>
  <c r="F1534" i="4"/>
  <c r="D1532" i="4"/>
  <c r="F1532" i="4"/>
  <c r="D1531" i="4"/>
  <c r="F1531" i="4"/>
  <c r="A1529" i="4"/>
  <c r="A1530" i="4"/>
  <c r="A1531" i="4"/>
  <c r="A1532" i="4"/>
  <c r="D1530" i="4"/>
  <c r="F1530" i="4"/>
  <c r="D1529" i="4"/>
  <c r="F1529" i="4"/>
  <c r="D1528" i="4"/>
  <c r="F1528" i="4"/>
  <c r="D1527" i="4"/>
  <c r="F1527" i="4"/>
  <c r="D1526" i="4"/>
  <c r="F1526" i="4"/>
  <c r="D1525" i="4"/>
  <c r="F1525" i="4"/>
  <c r="A1526" i="4"/>
  <c r="D1524" i="4"/>
  <c r="F1524" i="4"/>
  <c r="D1523" i="4"/>
  <c r="F1523" i="4"/>
  <c r="D1522" i="4"/>
  <c r="F1522" i="4"/>
  <c r="A1523" i="4"/>
  <c r="D1521" i="4"/>
  <c r="F1521" i="4"/>
  <c r="D1520" i="4"/>
  <c r="F1520" i="4"/>
  <c r="D1519" i="4"/>
  <c r="F1519" i="4"/>
  <c r="D1518" i="4"/>
  <c r="F1518" i="4"/>
  <c r="D1517" i="4"/>
  <c r="F1517" i="4"/>
  <c r="D1513" i="4"/>
  <c r="F1513" i="4"/>
  <c r="A1513" i="4"/>
  <c r="A1514" i="4"/>
  <c r="D1512" i="4"/>
  <c r="F1512" i="4"/>
  <c r="D1511" i="4"/>
  <c r="F1511" i="4"/>
  <c r="D1510" i="4"/>
  <c r="F1510" i="4"/>
  <c r="A1511" i="4"/>
  <c r="D1509" i="4"/>
  <c r="F1509" i="4"/>
  <c r="D1508" i="4"/>
  <c r="F1508" i="4"/>
  <c r="A1506" i="4"/>
  <c r="A1507" i="4"/>
  <c r="A1508" i="4"/>
  <c r="A1509" i="4"/>
  <c r="D1507" i="4"/>
  <c r="F1507" i="4"/>
  <c r="D1506" i="4"/>
  <c r="F1506" i="4"/>
  <c r="D1505" i="4"/>
  <c r="F1505" i="4"/>
  <c r="D1504" i="4"/>
  <c r="F1504" i="4"/>
  <c r="D1503" i="4"/>
  <c r="F1503" i="4"/>
  <c r="A1504" i="4"/>
  <c r="D1502" i="4"/>
  <c r="F1502" i="4"/>
  <c r="D1501" i="4"/>
  <c r="F1501" i="4"/>
  <c r="D1500" i="4"/>
  <c r="F1500" i="4"/>
  <c r="D1499" i="4"/>
  <c r="F1499" i="4"/>
  <c r="D1498" i="4"/>
  <c r="F1498" i="4"/>
  <c r="F1497" i="4"/>
  <c r="F83" i="4"/>
  <c r="F86" i="4"/>
</calcChain>
</file>

<file path=xl/sharedStrings.xml><?xml version="1.0" encoding="utf-8"?>
<sst xmlns="http://schemas.openxmlformats.org/spreadsheetml/2006/main" count="247" uniqueCount="98">
  <si>
    <t>№</t>
  </si>
  <si>
    <t>Од.</t>
  </si>
  <si>
    <t>К-сть</t>
  </si>
  <si>
    <t>Ціна без ПДВ</t>
  </si>
  <si>
    <t>Сума без ПДВ</t>
  </si>
  <si>
    <t>м.п.</t>
  </si>
  <si>
    <t xml:space="preserve">Найменування робіт </t>
  </si>
  <si>
    <t>м2</t>
  </si>
  <si>
    <t>Улаштування затирки швів по керамічній плитці</t>
  </si>
  <si>
    <t>Грунтування стін перед фінішною шпаклівкою</t>
  </si>
  <si>
    <t>Шпаклювання стін фінішною шпаклівкою</t>
  </si>
  <si>
    <t>Грунтування стін перед оклеюванням шпалер</t>
  </si>
  <si>
    <t>Улаштування багетів</t>
  </si>
  <si>
    <t>Шпаклювання стелі з армуванням швів під фарбування</t>
  </si>
  <si>
    <t>Грунтування стелі перед шпаклюванням</t>
  </si>
  <si>
    <t>Грунтування стелі перед фарбуванням</t>
  </si>
  <si>
    <t>Фарбування стелі за 2 рази в/е фарбою</t>
  </si>
  <si>
    <t>Улаштування стелі з г/к</t>
  </si>
  <si>
    <t xml:space="preserve">Улаштування плінтусу пластикового </t>
  </si>
  <si>
    <t xml:space="preserve">Оклеювання стін шпалерами </t>
  </si>
  <si>
    <t>Грунтування підлоги перед укладанням ламінату</t>
  </si>
  <si>
    <r>
      <t xml:space="preserve">Укладання підложки під </t>
    </r>
    <r>
      <rPr>
        <sz val="10"/>
        <color indexed="8"/>
        <rFont val="Arial"/>
        <family val="2"/>
        <charset val="204"/>
      </rPr>
      <t>ламінат</t>
    </r>
  </si>
  <si>
    <r>
      <t xml:space="preserve">Улаштування </t>
    </r>
    <r>
      <rPr>
        <sz val="10"/>
        <color indexed="8"/>
        <rFont val="Arial"/>
        <family val="2"/>
        <charset val="204"/>
      </rPr>
      <t>ламінату</t>
    </r>
  </si>
  <si>
    <t xml:space="preserve">Шпаклювання стелі </t>
  </si>
  <si>
    <t>Укладання керамічної плитки на робочій стіні</t>
  </si>
  <si>
    <t>Грунтування стін перед стартовою шпаклівкою</t>
  </si>
  <si>
    <t>Шпаклювання стін стартовою шпаклівкою з армуючою сіткою</t>
  </si>
  <si>
    <t>Лоджия 1</t>
  </si>
  <si>
    <t>шт.</t>
  </si>
  <si>
    <t>Інші роботи</t>
  </si>
  <si>
    <t>Разом</t>
  </si>
  <si>
    <t>Всього</t>
  </si>
  <si>
    <t>Стіни</t>
  </si>
  <si>
    <t>Стеля</t>
  </si>
  <si>
    <t>Підлога</t>
  </si>
  <si>
    <t>Грунтування стін</t>
  </si>
  <si>
    <t>Фарбування стін в/е фарбою</t>
  </si>
  <si>
    <t>Улаштування плитки керамічної з фугуванням</t>
  </si>
  <si>
    <t xml:space="preserve">  від _________________ 2023 року</t>
  </si>
  <si>
    <t>Зала</t>
  </si>
  <si>
    <t>Грунтування підлоги перед укладанням керамічної плитки</t>
  </si>
  <si>
    <t>Улаштування плінтуса з плитки керамічної 10 см</t>
  </si>
  <si>
    <t>Улаштування плитки керамічної  з фугуванням</t>
  </si>
  <si>
    <t>Штукатурення стін</t>
  </si>
  <si>
    <t xml:space="preserve">Ремон стін </t>
  </si>
  <si>
    <t>Демонтаж старої штукатурки під радіаторами опалення</t>
  </si>
  <si>
    <t>Демонтаж радіаторів опалення</t>
  </si>
  <si>
    <t>Виготовлення короба розмежування під натяжну стелю з г/к (шпаклювання, грунтування фарбування  з дер. закладною</t>
  </si>
  <si>
    <t>Укоси</t>
  </si>
  <si>
    <t xml:space="preserve">Улаштування утеплення зі стеродуру  </t>
  </si>
  <si>
    <t>Штукатурення укосів</t>
  </si>
  <si>
    <t>Підготовка укосів під фарбування (сітка арм. + шпаклювання фініш)</t>
  </si>
  <si>
    <t>Фарбування укосів в/е фарбою</t>
  </si>
  <si>
    <t>Туалет № 1</t>
  </si>
  <si>
    <t>Грунтування підлоги</t>
  </si>
  <si>
    <t xml:space="preserve">Армування стін сіткою </t>
  </si>
  <si>
    <t>Улаштування коробу з г/к</t>
  </si>
  <si>
    <t xml:space="preserve">Армування укосів сіткою </t>
  </si>
  <si>
    <t>Улаштування плитки керамічної на укосах</t>
  </si>
  <si>
    <t>Туалет № 2</t>
  </si>
  <si>
    <t>Грунтування укосів</t>
  </si>
  <si>
    <t>Електромонтажні роботи</t>
  </si>
  <si>
    <t>Укладення кабелю прорізом до 2,5 мм</t>
  </si>
  <si>
    <t>Укладання кабелю прорізом від 2,5 мм</t>
  </si>
  <si>
    <t>Монтаж підрозетників</t>
  </si>
  <si>
    <t>Гофрування</t>
  </si>
  <si>
    <t>Закладні ІТ</t>
  </si>
  <si>
    <t>Виводи 220 В</t>
  </si>
  <si>
    <t>Монтаж електрощитів на 18 модулів</t>
  </si>
  <si>
    <t xml:space="preserve">Набір автоматів однополюсних </t>
  </si>
  <si>
    <t>РНПП Зубр</t>
  </si>
  <si>
    <t>Лічильник ДІН-рейка</t>
  </si>
  <si>
    <t>Обслуговування головного щита з лічильником</t>
  </si>
  <si>
    <t>Встановлення розеток</t>
  </si>
  <si>
    <t>Встановлення вимикачів</t>
  </si>
  <si>
    <t>Встановлення світильників</t>
  </si>
  <si>
    <t>Встановлення витяжки</t>
  </si>
  <si>
    <t>Укладання кабелю UTP</t>
  </si>
  <si>
    <t>Демонтаж старої проводки</t>
  </si>
  <si>
    <t xml:space="preserve">Штробування </t>
  </si>
  <si>
    <t>Замазування штроб</t>
  </si>
  <si>
    <t>Сантехнічні роботи</t>
  </si>
  <si>
    <t>Штробування під трубу водопостачання</t>
  </si>
  <si>
    <t>Влаштування труби каналізації 110</t>
  </si>
  <si>
    <t>точк.</t>
  </si>
  <si>
    <t>Улаштування точок водопостачання (хол./гар.)</t>
  </si>
  <si>
    <t xml:space="preserve">Прокладання ППР труби магістральної </t>
  </si>
  <si>
    <t>Установка лічильника хол. води</t>
  </si>
  <si>
    <t>Встановлення бойлера</t>
  </si>
  <si>
    <t>Встановлення унітазу</t>
  </si>
  <si>
    <t>Встановлення умивальника</t>
  </si>
  <si>
    <t>Встановлення змішувачів</t>
  </si>
  <si>
    <t>Вентиляція</t>
  </si>
  <si>
    <t>Алмазне різання отвору для витяжки в бетоні</t>
  </si>
  <si>
    <t>Улаштування вентиляційного каналу</t>
  </si>
  <si>
    <t>Двері</t>
  </si>
  <si>
    <t>Встановлення дверного блоку міжкімнатного</t>
  </si>
  <si>
    <t>Транспортні послуги (завезення-вивезення інструмента)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</si>
</sst>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1"/>
      <color indexed="36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10"/>
      <name val="Arial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  <font>
      <sz val="10"/>
      <color rgb="FF000000"/>
      <name val="Arial"/>
    </font>
    <font>
      <sz val="10"/>
      <color rgb="FF00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5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6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2" fontId="0" fillId="0" borderId="0" xfId="0" applyNumberForma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13" fillId="0" borderId="0" xfId="0" applyFont="1"/>
    <xf numFmtId="0" fontId="0" fillId="0" borderId="1" xfId="0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2" fontId="2" fillId="5" borderId="2" xfId="0" applyNumberFormat="1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2" fontId="10" fillId="0" borderId="1" xfId="0" applyNumberFormat="1" applyFont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4" fillId="0" borderId="3" xfId="0" applyFont="1" applyBorder="1" applyAlignment="1">
      <alignment vertical="top" wrapText="1"/>
    </xf>
    <xf numFmtId="0" fontId="14" fillId="0" borderId="3" xfId="0" applyFont="1" applyBorder="1"/>
    <xf numFmtId="0" fontId="15" fillId="0" borderId="3" xfId="0" applyFont="1" applyBorder="1" applyAlignment="1">
      <alignment horizontal="center"/>
    </xf>
    <xf numFmtId="0" fontId="11" fillId="3" borderId="1" xfId="0" applyFont="1" applyFill="1" applyBorder="1" applyAlignment="1">
      <alignment horizontal="center" vertical="top"/>
    </xf>
    <xf numFmtId="0" fontId="14" fillId="3" borderId="1" xfId="0" applyFont="1" applyFill="1" applyBorder="1" applyAlignment="1">
      <alignment horizontal="center" vertical="center" wrapText="1"/>
    </xf>
    <xf numFmtId="0" fontId="17" fillId="0" borderId="6" xfId="0" applyFont="1" applyBorder="1"/>
    <xf numFmtId="0" fontId="18" fillId="0" borderId="7" xfId="0" applyFont="1" applyBorder="1" applyAlignment="1">
      <alignment horizontal="center" vertical="top" wrapText="1"/>
    </xf>
    <xf numFmtId="2" fontId="17" fillId="0" borderId="6" xfId="0" applyNumberFormat="1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top" wrapText="1"/>
    </xf>
    <xf numFmtId="0" fontId="18" fillId="7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horizontal="center"/>
    </xf>
    <xf numFmtId="0" fontId="19" fillId="7" borderId="7" xfId="0" applyFont="1" applyFill="1" applyBorder="1" applyAlignment="1">
      <alignment vertical="top" wrapText="1"/>
    </xf>
    <xf numFmtId="0" fontId="19" fillId="0" borderId="7" xfId="0" applyFont="1" applyBorder="1" applyAlignment="1">
      <alignment horizontal="center" vertical="top" wrapText="1"/>
    </xf>
    <xf numFmtId="2" fontId="16" fillId="0" borderId="6" xfId="0" applyNumberFormat="1" applyFont="1" applyBorder="1" applyAlignment="1">
      <alignment horizontal="center" vertical="center" wrapText="1"/>
    </xf>
    <xf numFmtId="0" fontId="16" fillId="0" borderId="7" xfId="0" applyFont="1" applyBorder="1"/>
    <xf numFmtId="0" fontId="16" fillId="0" borderId="6" xfId="0" applyFont="1" applyBorder="1"/>
    <xf numFmtId="0" fontId="19" fillId="0" borderId="7" xfId="0" applyFont="1" applyBorder="1" applyAlignment="1">
      <alignment vertical="top" wrapText="1"/>
    </xf>
    <xf numFmtId="0" fontId="19" fillId="0" borderId="8" xfId="0" applyFont="1" applyBorder="1" applyAlignment="1">
      <alignment vertical="top" wrapText="1"/>
    </xf>
    <xf numFmtId="0" fontId="19" fillId="0" borderId="8" xfId="0" applyFont="1" applyBorder="1" applyAlignment="1">
      <alignment horizontal="center" vertical="top" wrapText="1"/>
    </xf>
    <xf numFmtId="2" fontId="16" fillId="0" borderId="9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2" fontId="14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16" fillId="0" borderId="0" xfId="0" applyFont="1"/>
  </cellXfs>
  <cellStyles count="559">
    <cellStyle name="Гіперпосилання" xfId="45" builtinId="8" hidden="1"/>
    <cellStyle name="Гіперпосилання" xfId="49" builtinId="8" hidden="1"/>
    <cellStyle name="Гіперпосилання" xfId="53" builtinId="8" hidden="1"/>
    <cellStyle name="Гіперпосилання" xfId="57" builtinId="8" hidden="1"/>
    <cellStyle name="Гіперпосилання" xfId="61" builtinId="8" hidden="1"/>
    <cellStyle name="Гіперпосилання" xfId="65" builtinId="8" hidden="1"/>
    <cellStyle name="Гіперпосилання" xfId="69" builtinId="8" hidden="1"/>
    <cellStyle name="Гіперпосилання" xfId="73" builtinId="8" hidden="1"/>
    <cellStyle name="Гіперпосилання" xfId="77" builtinId="8" hidden="1"/>
    <cellStyle name="Гіперпосилання" xfId="81" builtinId="8" hidden="1"/>
    <cellStyle name="Гіперпосилання" xfId="85" builtinId="8" hidden="1"/>
    <cellStyle name="Гіперпосилання" xfId="89" builtinId="8" hidden="1"/>
    <cellStyle name="Гіперпосилання" xfId="93" builtinId="8" hidden="1"/>
    <cellStyle name="Гіперпосилання" xfId="97" builtinId="8" hidden="1"/>
    <cellStyle name="Гіперпосилання" xfId="101" builtinId="8" hidden="1"/>
    <cellStyle name="Гіперпосилання" xfId="105" builtinId="8" hidden="1"/>
    <cellStyle name="Гіперпосилання" xfId="109" builtinId="8" hidden="1"/>
    <cellStyle name="Гіперпосилання" xfId="113" builtinId="8" hidden="1"/>
    <cellStyle name="Гіперпосилання" xfId="117" builtinId="8" hidden="1"/>
    <cellStyle name="Гіперпосилання" xfId="121" builtinId="8" hidden="1"/>
    <cellStyle name="Гіперпосилання" xfId="125" builtinId="8" hidden="1"/>
    <cellStyle name="Гіперпосилання" xfId="129" builtinId="8" hidden="1"/>
    <cellStyle name="Гіперпосилання" xfId="133" builtinId="8" hidden="1"/>
    <cellStyle name="Гіперпосилання" xfId="137" builtinId="8" hidden="1"/>
    <cellStyle name="Гіперпосилання" xfId="141" builtinId="8" hidden="1"/>
    <cellStyle name="Гіперпосилання" xfId="145" builtinId="8" hidden="1"/>
    <cellStyle name="Гіперпосилання" xfId="149" builtinId="8" hidden="1"/>
    <cellStyle name="Гіперпосилання" xfId="153" builtinId="8" hidden="1"/>
    <cellStyle name="Гіперпосилання" xfId="157" builtinId="8" hidden="1"/>
    <cellStyle name="Гіперпосилання" xfId="161" builtinId="8" hidden="1"/>
    <cellStyle name="Гіперпосилання" xfId="165" builtinId="8" hidden="1"/>
    <cellStyle name="Гіперпосилання" xfId="169" builtinId="8" hidden="1"/>
    <cellStyle name="Гіперпосилання" xfId="173" builtinId="8" hidden="1"/>
    <cellStyle name="Гіперпосилання" xfId="177" builtinId="8" hidden="1"/>
    <cellStyle name="Гіперпосилання" xfId="181" builtinId="8" hidden="1"/>
    <cellStyle name="Гіперпосилання" xfId="185" builtinId="8" hidden="1"/>
    <cellStyle name="Гіперпосилання" xfId="189" builtinId="8" hidden="1"/>
    <cellStyle name="Гіперпосилання" xfId="193" builtinId="8" hidden="1"/>
    <cellStyle name="Гіперпосилання" xfId="197" builtinId="8" hidden="1"/>
    <cellStyle name="Гіперпосилання" xfId="201" builtinId="8" hidden="1"/>
    <cellStyle name="Гіперпосилання" xfId="205" builtinId="8" hidden="1"/>
    <cellStyle name="Гіперпосилання" xfId="209" builtinId="8" hidden="1"/>
    <cellStyle name="Гіперпосилання" xfId="213" builtinId="8" hidden="1"/>
    <cellStyle name="Гіперпосилання" xfId="217" builtinId="8" hidden="1"/>
    <cellStyle name="Гіперпосилання" xfId="221" builtinId="8" hidden="1"/>
    <cellStyle name="Гіперпосилання" xfId="225" builtinId="8" hidden="1"/>
    <cellStyle name="Гіперпосилання" xfId="229" builtinId="8" hidden="1"/>
    <cellStyle name="Гіперпосилання" xfId="233" builtinId="8" hidden="1"/>
    <cellStyle name="Гіперпосилання" xfId="237" builtinId="8" hidden="1"/>
    <cellStyle name="Гіперпосилання" xfId="241" builtinId="8" hidden="1"/>
    <cellStyle name="Гіперпосилання" xfId="245" builtinId="8" hidden="1"/>
    <cellStyle name="Гіперпосилання" xfId="249" builtinId="8" hidden="1"/>
    <cellStyle name="Гіперпосилання" xfId="253" builtinId="8" hidden="1"/>
    <cellStyle name="Гіперпосилання" xfId="257" builtinId="8" hidden="1"/>
    <cellStyle name="Гіперпосилання" xfId="261" builtinId="8" hidden="1"/>
    <cellStyle name="Гіперпосилання" xfId="265" builtinId="8" hidden="1"/>
    <cellStyle name="Гіперпосилання" xfId="269" builtinId="8" hidden="1"/>
    <cellStyle name="Гіперпосилання" xfId="273" builtinId="8" hidden="1"/>
    <cellStyle name="Гіперпосилання" xfId="277" builtinId="8" hidden="1"/>
    <cellStyle name="Гіперпосилання" xfId="281" builtinId="8" hidden="1"/>
    <cellStyle name="Гіперпосилання" xfId="285" builtinId="8" hidden="1"/>
    <cellStyle name="Гіперпосилання" xfId="289" builtinId="8" hidden="1"/>
    <cellStyle name="Гіперпосилання" xfId="293" builtinId="8" hidden="1"/>
    <cellStyle name="Гіперпосилання" xfId="297" builtinId="8" hidden="1"/>
    <cellStyle name="Гіперпосилання" xfId="301" builtinId="8" hidden="1"/>
    <cellStyle name="Гіперпосилання" xfId="305" builtinId="8" hidden="1"/>
    <cellStyle name="Гіперпосилання" xfId="309" builtinId="8" hidden="1"/>
    <cellStyle name="Гіперпосилання" xfId="313" builtinId="8" hidden="1"/>
    <cellStyle name="Гіперпосилання" xfId="317" builtinId="8" hidden="1"/>
    <cellStyle name="Гіперпосилання" xfId="321" builtinId="8" hidden="1"/>
    <cellStyle name="Гіперпосилання" xfId="325" builtinId="8" hidden="1"/>
    <cellStyle name="Гіперпосилання" xfId="329" builtinId="8" hidden="1"/>
    <cellStyle name="Гіперпосилання" xfId="333" builtinId="8" hidden="1"/>
    <cellStyle name="Гіперпосилання" xfId="337" builtinId="8" hidden="1"/>
    <cellStyle name="Гіперпосилання" xfId="341" builtinId="8" hidden="1"/>
    <cellStyle name="Гіперпосилання" xfId="345" builtinId="8" hidden="1"/>
    <cellStyle name="Гіперпосилання" xfId="349" builtinId="8" hidden="1"/>
    <cellStyle name="Гіперпосилання" xfId="353" builtinId="8" hidden="1"/>
    <cellStyle name="Гіперпосилання" xfId="357" builtinId="8" hidden="1"/>
    <cellStyle name="Гіперпосилання" xfId="361" builtinId="8" hidden="1"/>
    <cellStyle name="Гіперпосилання" xfId="365" builtinId="8" hidden="1"/>
    <cellStyle name="Гіперпосилання" xfId="369" builtinId="8" hidden="1"/>
    <cellStyle name="Гіперпосилання" xfId="373" builtinId="8" hidden="1"/>
    <cellStyle name="Гіперпосилання" xfId="377" builtinId="8" hidden="1"/>
    <cellStyle name="Гіперпосилання" xfId="381" builtinId="8" hidden="1"/>
    <cellStyle name="Гіперпосилання" xfId="385" builtinId="8" hidden="1"/>
    <cellStyle name="Гіперпосилання" xfId="389" builtinId="8" hidden="1"/>
    <cellStyle name="Гіперпосилання" xfId="393" builtinId="8" hidden="1"/>
    <cellStyle name="Гіперпосилання" xfId="397" builtinId="8" hidden="1"/>
    <cellStyle name="Гіперпосилання" xfId="401" builtinId="8" hidden="1"/>
    <cellStyle name="Гіперпосилання" xfId="405" builtinId="8" hidden="1"/>
    <cellStyle name="Гіперпосилання" xfId="409" builtinId="8" hidden="1"/>
    <cellStyle name="Гіперпосилання" xfId="413" builtinId="8" hidden="1"/>
    <cellStyle name="Гіперпосилання" xfId="417" builtinId="8" hidden="1"/>
    <cellStyle name="Гіперпосилання" xfId="421" builtinId="8" hidden="1"/>
    <cellStyle name="Гіперпосилання" xfId="425" builtinId="8" hidden="1"/>
    <cellStyle name="Гіперпосилання" xfId="429" builtinId="8" hidden="1"/>
    <cellStyle name="Гіперпосилання" xfId="433" builtinId="8" hidden="1"/>
    <cellStyle name="Гіперпосилання" xfId="437" builtinId="8" hidden="1"/>
    <cellStyle name="Гіперпосилання" xfId="441" builtinId="8" hidden="1"/>
    <cellStyle name="Гіперпосилання" xfId="445" builtinId="8" hidden="1"/>
    <cellStyle name="Гіперпосилання" xfId="449" builtinId="8" hidden="1"/>
    <cellStyle name="Гіперпосилання" xfId="453" builtinId="8" hidden="1"/>
    <cellStyle name="Гіперпосилання" xfId="457" builtinId="8" hidden="1"/>
    <cellStyle name="Гіперпосилання" xfId="461" builtinId="8" hidden="1"/>
    <cellStyle name="Гіперпосилання" xfId="465" builtinId="8" hidden="1"/>
    <cellStyle name="Гіперпосилання" xfId="469" builtinId="8" hidden="1"/>
    <cellStyle name="Гіперпосилання" xfId="473" builtinId="8" hidden="1"/>
    <cellStyle name="Гіперпосилання" xfId="477" builtinId="8" hidden="1"/>
    <cellStyle name="Гіперпосилання" xfId="481" builtinId="8" hidden="1"/>
    <cellStyle name="Гіперпосилання" xfId="485" builtinId="8" hidden="1"/>
    <cellStyle name="Гіперпосилання" xfId="489" builtinId="8" hidden="1"/>
    <cellStyle name="Гіперпосилання" xfId="493" builtinId="8" hidden="1"/>
    <cellStyle name="Гіперпосилання" xfId="497" builtinId="8" hidden="1"/>
    <cellStyle name="Гіперпосилання" xfId="501" builtinId="8" hidden="1"/>
    <cellStyle name="Гіперпосилання" xfId="505" builtinId="8" hidden="1"/>
    <cellStyle name="Гіперпосилання" xfId="509" builtinId="8" hidden="1"/>
    <cellStyle name="Гіперпосилання" xfId="513" builtinId="8" hidden="1"/>
    <cellStyle name="Гіперпосилання" xfId="517" builtinId="8" hidden="1"/>
    <cellStyle name="Гіперпосилання" xfId="521" builtinId="8" hidden="1"/>
    <cellStyle name="Гіперпосилання" xfId="525" builtinId="8" hidden="1"/>
    <cellStyle name="Гіперпосилання" xfId="529" builtinId="8" hidden="1"/>
    <cellStyle name="Гіперпосилання" xfId="533" builtinId="8" hidden="1"/>
    <cellStyle name="Гіперпосилання" xfId="537" builtinId="8" hidden="1"/>
    <cellStyle name="Гіперпосилання" xfId="541" builtinId="8" hidden="1"/>
    <cellStyle name="Гіперпосилання" xfId="545" builtinId="8" hidden="1"/>
    <cellStyle name="Гіперпосилання" xfId="549" builtinId="8" hidden="1"/>
    <cellStyle name="Гіперпосилання" xfId="553" builtinId="8" hidden="1"/>
    <cellStyle name="Гіперпосилання" xfId="557" builtinId="8" hidden="1"/>
    <cellStyle name="Гіперпосилання" xfId="555" builtinId="8" hidden="1"/>
    <cellStyle name="Гіперпосилання" xfId="551" builtinId="8" hidden="1"/>
    <cellStyle name="Гіперпосилання" xfId="547" builtinId="8" hidden="1"/>
    <cellStyle name="Гіперпосилання" xfId="543" builtinId="8" hidden="1"/>
    <cellStyle name="Гіперпосилання" xfId="539" builtinId="8" hidden="1"/>
    <cellStyle name="Гіперпосилання" xfId="535" builtinId="8" hidden="1"/>
    <cellStyle name="Гіперпосилання" xfId="531" builtinId="8" hidden="1"/>
    <cellStyle name="Гіперпосилання" xfId="527" builtinId="8" hidden="1"/>
    <cellStyle name="Гіперпосилання" xfId="523" builtinId="8" hidden="1"/>
    <cellStyle name="Гіперпосилання" xfId="519" builtinId="8" hidden="1"/>
    <cellStyle name="Гіперпосилання" xfId="515" builtinId="8" hidden="1"/>
    <cellStyle name="Гіперпосилання" xfId="511" builtinId="8" hidden="1"/>
    <cellStyle name="Гіперпосилання" xfId="507" builtinId="8" hidden="1"/>
    <cellStyle name="Гіперпосилання" xfId="503" builtinId="8" hidden="1"/>
    <cellStyle name="Гіперпосилання" xfId="499" builtinId="8" hidden="1"/>
    <cellStyle name="Гіперпосилання" xfId="495" builtinId="8" hidden="1"/>
    <cellStyle name="Гіперпосилання" xfId="491" builtinId="8" hidden="1"/>
    <cellStyle name="Гіперпосилання" xfId="487" builtinId="8" hidden="1"/>
    <cellStyle name="Гіперпосилання" xfId="483" builtinId="8" hidden="1"/>
    <cellStyle name="Гіперпосилання" xfId="479" builtinId="8" hidden="1"/>
    <cellStyle name="Гіперпосилання" xfId="475" builtinId="8" hidden="1"/>
    <cellStyle name="Гіперпосилання" xfId="471" builtinId="8" hidden="1"/>
    <cellStyle name="Гіперпосилання" xfId="467" builtinId="8" hidden="1"/>
    <cellStyle name="Гіперпосилання" xfId="463" builtinId="8" hidden="1"/>
    <cellStyle name="Гіперпосилання" xfId="459" builtinId="8" hidden="1"/>
    <cellStyle name="Гіперпосилання" xfId="455" builtinId="8" hidden="1"/>
    <cellStyle name="Гіперпосилання" xfId="451" builtinId="8" hidden="1"/>
    <cellStyle name="Гіперпосилання" xfId="447" builtinId="8" hidden="1"/>
    <cellStyle name="Гіперпосилання" xfId="443" builtinId="8" hidden="1"/>
    <cellStyle name="Гіперпосилання" xfId="439" builtinId="8" hidden="1"/>
    <cellStyle name="Гіперпосилання" xfId="435" builtinId="8" hidden="1"/>
    <cellStyle name="Гіперпосилання" xfId="431" builtinId="8" hidden="1"/>
    <cellStyle name="Гіперпосилання" xfId="427" builtinId="8" hidden="1"/>
    <cellStyle name="Гіперпосилання" xfId="423" builtinId="8" hidden="1"/>
    <cellStyle name="Гіперпосилання" xfId="419" builtinId="8" hidden="1"/>
    <cellStyle name="Гіперпосилання" xfId="415" builtinId="8" hidden="1"/>
    <cellStyle name="Гіперпосилання" xfId="411" builtinId="8" hidden="1"/>
    <cellStyle name="Гіперпосилання" xfId="407" builtinId="8" hidden="1"/>
    <cellStyle name="Гіперпосилання" xfId="403" builtinId="8" hidden="1"/>
    <cellStyle name="Гіперпосилання" xfId="399" builtinId="8" hidden="1"/>
    <cellStyle name="Гіперпосилання" xfId="395" builtinId="8" hidden="1"/>
    <cellStyle name="Гіперпосилання" xfId="391" builtinId="8" hidden="1"/>
    <cellStyle name="Гіперпосилання" xfId="387" builtinId="8" hidden="1"/>
    <cellStyle name="Гіперпосилання" xfId="383" builtinId="8" hidden="1"/>
    <cellStyle name="Гіперпосилання" xfId="379" builtinId="8" hidden="1"/>
    <cellStyle name="Гіперпосилання" xfId="375" builtinId="8" hidden="1"/>
    <cellStyle name="Гіперпосилання" xfId="371" builtinId="8" hidden="1"/>
    <cellStyle name="Гіперпосилання" xfId="367" builtinId="8" hidden="1"/>
    <cellStyle name="Гіперпосилання" xfId="363" builtinId="8" hidden="1"/>
    <cellStyle name="Гіперпосилання" xfId="359" builtinId="8" hidden="1"/>
    <cellStyle name="Гіперпосилання" xfId="355" builtinId="8" hidden="1"/>
    <cellStyle name="Гіперпосилання" xfId="351" builtinId="8" hidden="1"/>
    <cellStyle name="Гіперпосилання" xfId="347" builtinId="8" hidden="1"/>
    <cellStyle name="Гіперпосилання" xfId="343" builtinId="8" hidden="1"/>
    <cellStyle name="Гіперпосилання" xfId="339" builtinId="8" hidden="1"/>
    <cellStyle name="Гіперпосилання" xfId="335" builtinId="8" hidden="1"/>
    <cellStyle name="Гіперпосилання" xfId="331" builtinId="8" hidden="1"/>
    <cellStyle name="Гіперпосилання" xfId="327" builtinId="8" hidden="1"/>
    <cellStyle name="Гіперпосилання" xfId="323" builtinId="8" hidden="1"/>
    <cellStyle name="Гіперпосилання" xfId="319" builtinId="8" hidden="1"/>
    <cellStyle name="Гіперпосилання" xfId="315" builtinId="8" hidden="1"/>
    <cellStyle name="Гіперпосилання" xfId="311" builtinId="8" hidden="1"/>
    <cellStyle name="Гіперпосилання" xfId="307" builtinId="8" hidden="1"/>
    <cellStyle name="Гіперпосилання" xfId="303" builtinId="8" hidden="1"/>
    <cellStyle name="Гіперпосилання" xfId="299" builtinId="8" hidden="1"/>
    <cellStyle name="Гіперпосилання" xfId="295" builtinId="8" hidden="1"/>
    <cellStyle name="Гіперпосилання" xfId="291" builtinId="8" hidden="1"/>
    <cellStyle name="Гіперпосилання" xfId="287" builtinId="8" hidden="1"/>
    <cellStyle name="Гіперпосилання" xfId="283" builtinId="8" hidden="1"/>
    <cellStyle name="Гіперпосилання" xfId="279" builtinId="8" hidden="1"/>
    <cellStyle name="Гіперпосилання" xfId="275" builtinId="8" hidden="1"/>
    <cellStyle name="Гіперпосилання" xfId="271" builtinId="8" hidden="1"/>
    <cellStyle name="Гіперпосилання" xfId="267" builtinId="8" hidden="1"/>
    <cellStyle name="Гіперпосилання" xfId="263" builtinId="8" hidden="1"/>
    <cellStyle name="Гіперпосилання" xfId="259" builtinId="8" hidden="1"/>
    <cellStyle name="Гіперпосилання" xfId="255" builtinId="8" hidden="1"/>
    <cellStyle name="Гіперпосилання" xfId="251" builtinId="8" hidden="1"/>
    <cellStyle name="Гіперпосилання" xfId="247" builtinId="8" hidden="1"/>
    <cellStyle name="Гіперпосилання" xfId="243" builtinId="8" hidden="1"/>
    <cellStyle name="Гіперпосилання" xfId="239" builtinId="8" hidden="1"/>
    <cellStyle name="Гіперпосилання" xfId="235" builtinId="8" hidden="1"/>
    <cellStyle name="Гіперпосилання" xfId="231" builtinId="8" hidden="1"/>
    <cellStyle name="Гіперпосилання" xfId="227" builtinId="8" hidden="1"/>
    <cellStyle name="Гіперпосилання" xfId="223" builtinId="8" hidden="1"/>
    <cellStyle name="Гіперпосилання" xfId="219" builtinId="8" hidden="1"/>
    <cellStyle name="Гіперпосилання" xfId="215" builtinId="8" hidden="1"/>
    <cellStyle name="Гіперпосилання" xfId="211" builtinId="8" hidden="1"/>
    <cellStyle name="Гіперпосилання" xfId="207" builtinId="8" hidden="1"/>
    <cellStyle name="Гіперпосилання" xfId="203" builtinId="8" hidden="1"/>
    <cellStyle name="Гіперпосилання" xfId="199" builtinId="8" hidden="1"/>
    <cellStyle name="Гіперпосилання" xfId="195" builtinId="8" hidden="1"/>
    <cellStyle name="Гіперпосилання" xfId="191" builtinId="8" hidden="1"/>
    <cellStyle name="Гіперпосилання" xfId="187" builtinId="8" hidden="1"/>
    <cellStyle name="Гіперпосилання" xfId="183" builtinId="8" hidden="1"/>
    <cellStyle name="Гіперпосилання" xfId="179" builtinId="8" hidden="1"/>
    <cellStyle name="Гіперпосилання" xfId="175" builtinId="8" hidden="1"/>
    <cellStyle name="Гіперпосилання" xfId="171" builtinId="8" hidden="1"/>
    <cellStyle name="Гіперпосилання" xfId="167" builtinId="8" hidden="1"/>
    <cellStyle name="Гіперпосилання" xfId="163" builtinId="8" hidden="1"/>
    <cellStyle name="Гіперпосилання" xfId="159" builtinId="8" hidden="1"/>
    <cellStyle name="Гіперпосилання" xfId="155" builtinId="8" hidden="1"/>
    <cellStyle name="Гіперпосилання" xfId="151" builtinId="8" hidden="1"/>
    <cellStyle name="Гіперпосилання" xfId="147" builtinId="8" hidden="1"/>
    <cellStyle name="Гіперпосилання" xfId="143" builtinId="8" hidden="1"/>
    <cellStyle name="Гіперпосилання" xfId="139" builtinId="8" hidden="1"/>
    <cellStyle name="Гіперпосилання" xfId="135" builtinId="8" hidden="1"/>
    <cellStyle name="Гіперпосилання" xfId="131" builtinId="8" hidden="1"/>
    <cellStyle name="Гіперпосилання" xfId="127" builtinId="8" hidden="1"/>
    <cellStyle name="Гіперпосилання" xfId="123" builtinId="8" hidden="1"/>
    <cellStyle name="Гіперпосилання" xfId="119" builtinId="8" hidden="1"/>
    <cellStyle name="Гіперпосилання" xfId="115" builtinId="8" hidden="1"/>
    <cellStyle name="Гіперпосилання" xfId="111" builtinId="8" hidden="1"/>
    <cellStyle name="Гіперпосилання" xfId="107" builtinId="8" hidden="1"/>
    <cellStyle name="Гіперпосилання" xfId="103" builtinId="8" hidden="1"/>
    <cellStyle name="Гіперпосилання" xfId="99" builtinId="8" hidden="1"/>
    <cellStyle name="Гіперпосилання" xfId="95" builtinId="8" hidden="1"/>
    <cellStyle name="Гіперпосилання" xfId="91" builtinId="8" hidden="1"/>
    <cellStyle name="Гіперпосилання" xfId="87" builtinId="8" hidden="1"/>
    <cellStyle name="Гіперпосилання" xfId="83" builtinId="8" hidden="1"/>
    <cellStyle name="Гіперпосилання" xfId="79" builtinId="8" hidden="1"/>
    <cellStyle name="Гіперпосилання" xfId="75" builtinId="8" hidden="1"/>
    <cellStyle name="Гіперпосилання" xfId="71" builtinId="8" hidden="1"/>
    <cellStyle name="Гіперпосилання" xfId="67" builtinId="8" hidden="1"/>
    <cellStyle name="Гіперпосилання" xfId="63" builtinId="8" hidden="1"/>
    <cellStyle name="Гіперпосилання" xfId="59" builtinId="8" hidden="1"/>
    <cellStyle name="Гіперпосилання" xfId="55" builtinId="8" hidden="1"/>
    <cellStyle name="Гіперпосилання" xfId="51" builtinId="8" hidden="1"/>
    <cellStyle name="Гіперпосилання" xfId="47" builtinId="8" hidden="1"/>
    <cellStyle name="Гіперпосилання" xfId="43" builtinId="8" hidden="1"/>
    <cellStyle name="Гіперпосилання" xfId="15" builtinId="8" hidden="1"/>
    <cellStyle name="Гіперпосилання" xfId="17" builtinId="8" hidden="1"/>
    <cellStyle name="Гіперпосилання" xfId="21" builtinId="8" hidden="1"/>
    <cellStyle name="Гіперпосилання" xfId="23" builtinId="8" hidden="1"/>
    <cellStyle name="Гіперпосилання" xfId="25" builtinId="8" hidden="1"/>
    <cellStyle name="Гіперпосилання" xfId="29" builtinId="8" hidden="1"/>
    <cellStyle name="Гіперпосилання" xfId="31" builtinId="8" hidden="1"/>
    <cellStyle name="Гіперпосилання" xfId="33" builtinId="8" hidden="1"/>
    <cellStyle name="Гіперпосилання" xfId="37" builtinId="8" hidden="1"/>
    <cellStyle name="Гіперпосилання" xfId="39" builtinId="8" hidden="1"/>
    <cellStyle name="Гіперпосилання" xfId="41" builtinId="8" hidden="1"/>
    <cellStyle name="Гіперпосилання" xfId="35" builtinId="8" hidden="1"/>
    <cellStyle name="Гіперпосилання" xfId="27" builtinId="8" hidden="1"/>
    <cellStyle name="Гіперпосилання" xfId="19" builtinId="8" hidden="1"/>
    <cellStyle name="Гіперпосилання" xfId="7" builtinId="8" hidden="1"/>
    <cellStyle name="Гіперпосилання" xfId="9" builtinId="8" hidden="1"/>
    <cellStyle name="Гіперпосилання" xfId="11" builtinId="8" hidden="1"/>
    <cellStyle name="Гіперпосилання" xfId="13" builtinId="8" hidden="1"/>
    <cellStyle name="Гіперпосилання" xfId="3" builtinId="8" hidden="1"/>
    <cellStyle name="Гіперпосилання" xfId="5" builtinId="8" hidden="1"/>
    <cellStyle name="Гіперпосилання" xfId="1" builtinId="8" hidden="1"/>
    <cellStyle name="Звичайний" xfId="0" builtinId="0"/>
    <cellStyle name="Переглянуте гіперпосилання" xfId="214" builtinId="9" hidden="1"/>
    <cellStyle name="Переглянуте гіперпосилання" xfId="216" builtinId="9" hidden="1"/>
    <cellStyle name="Переглянуте гіперпосилання" xfId="220" builtinId="9" hidden="1"/>
    <cellStyle name="Переглянуте гіперпосилання" xfId="222" builtinId="9" hidden="1"/>
    <cellStyle name="Переглянуте гіперпосилання" xfId="224" builtinId="9" hidden="1"/>
    <cellStyle name="Переглянуте гіперпосилання" xfId="228" builtinId="9" hidden="1"/>
    <cellStyle name="Переглянуте гіперпосилання" xfId="230" builtinId="9" hidden="1"/>
    <cellStyle name="Переглянуте гіперпосилання" xfId="232" builtinId="9" hidden="1"/>
    <cellStyle name="Переглянуте гіперпосилання" xfId="236" builtinId="9" hidden="1"/>
    <cellStyle name="Переглянуте гіперпосилання" xfId="238" builtinId="9" hidden="1"/>
    <cellStyle name="Переглянуте гіперпосилання" xfId="240" builtinId="9" hidden="1"/>
    <cellStyle name="Переглянуте гіперпосилання" xfId="244" builtinId="9" hidden="1"/>
    <cellStyle name="Переглянуте гіперпосилання" xfId="246" builtinId="9" hidden="1"/>
    <cellStyle name="Переглянуте гіперпосилання" xfId="248" builtinId="9" hidden="1"/>
    <cellStyle name="Переглянуте гіперпосилання" xfId="252" builtinId="9" hidden="1"/>
    <cellStyle name="Переглянуте гіперпосилання" xfId="254" builtinId="9" hidden="1"/>
    <cellStyle name="Переглянуте гіперпосилання" xfId="256" builtinId="9" hidden="1"/>
    <cellStyle name="Переглянуте гіперпосилання" xfId="260" builtinId="9" hidden="1"/>
    <cellStyle name="Переглянуте гіперпосилання" xfId="262" builtinId="9" hidden="1"/>
    <cellStyle name="Переглянуте гіперпосилання" xfId="264" builtinId="9" hidden="1"/>
    <cellStyle name="Переглянуте гіперпосилання" xfId="268" builtinId="9" hidden="1"/>
    <cellStyle name="Переглянуте гіперпосилання" xfId="270" builtinId="9" hidden="1"/>
    <cellStyle name="Переглянуте гіперпосилання" xfId="272" builtinId="9" hidden="1"/>
    <cellStyle name="Переглянуте гіперпосилання" xfId="276" builtinId="9" hidden="1"/>
    <cellStyle name="Переглянуте гіперпосилання" xfId="278" builtinId="9" hidden="1"/>
    <cellStyle name="Переглянуте гіперпосилання" xfId="280" builtinId="9" hidden="1"/>
    <cellStyle name="Переглянуте гіперпосилання" xfId="284" builtinId="9" hidden="1"/>
    <cellStyle name="Переглянуте гіперпосилання" xfId="286" builtinId="9" hidden="1"/>
    <cellStyle name="Переглянуте гіперпосилання" xfId="288" builtinId="9" hidden="1"/>
    <cellStyle name="Переглянуте гіперпосилання" xfId="292" builtinId="9" hidden="1"/>
    <cellStyle name="Переглянуте гіперпосилання" xfId="294" builtinId="9" hidden="1"/>
    <cellStyle name="Переглянуте гіперпосилання" xfId="296" builtinId="9" hidden="1"/>
    <cellStyle name="Переглянуте гіперпосилання" xfId="300" builtinId="9" hidden="1"/>
    <cellStyle name="Переглянуте гіперпосилання" xfId="302" builtinId="9" hidden="1"/>
    <cellStyle name="Переглянуте гіперпосилання" xfId="304" builtinId="9" hidden="1"/>
    <cellStyle name="Переглянуте гіперпосилання" xfId="308" builtinId="9" hidden="1"/>
    <cellStyle name="Переглянуте гіперпосилання" xfId="310" builtinId="9" hidden="1"/>
    <cellStyle name="Переглянуте гіперпосилання" xfId="312" builtinId="9" hidden="1"/>
    <cellStyle name="Переглянуте гіперпосилання" xfId="316" builtinId="9" hidden="1"/>
    <cellStyle name="Переглянуте гіперпосилання" xfId="318" builtinId="9" hidden="1"/>
    <cellStyle name="Переглянуте гіперпосилання" xfId="320" builtinId="9" hidden="1"/>
    <cellStyle name="Переглянуте гіперпосилання" xfId="324" builtinId="9" hidden="1"/>
    <cellStyle name="Переглянуте гіперпосилання" xfId="326" builtinId="9" hidden="1"/>
    <cellStyle name="Переглянуте гіперпосилання" xfId="328" builtinId="9" hidden="1"/>
    <cellStyle name="Переглянуте гіперпосилання" xfId="332" builtinId="9" hidden="1"/>
    <cellStyle name="Переглянуте гіперпосилання" xfId="334" builtinId="9" hidden="1"/>
    <cellStyle name="Переглянуте гіперпосилання" xfId="336" builtinId="9" hidden="1"/>
    <cellStyle name="Переглянуте гіперпосилання" xfId="340" builtinId="9" hidden="1"/>
    <cellStyle name="Переглянуте гіперпосилання" xfId="342" builtinId="9" hidden="1"/>
    <cellStyle name="Переглянуте гіперпосилання" xfId="344" builtinId="9" hidden="1"/>
    <cellStyle name="Переглянуте гіперпосилання" xfId="348" builtinId="9" hidden="1"/>
    <cellStyle name="Переглянуте гіперпосилання" xfId="350" builtinId="9" hidden="1"/>
    <cellStyle name="Переглянуте гіперпосилання" xfId="352" builtinId="9" hidden="1"/>
    <cellStyle name="Переглянуте гіперпосилання" xfId="356" builtinId="9" hidden="1"/>
    <cellStyle name="Переглянуте гіперпосилання" xfId="358" builtinId="9" hidden="1"/>
    <cellStyle name="Переглянуте гіперпосилання" xfId="360" builtinId="9" hidden="1"/>
    <cellStyle name="Переглянуте гіперпосилання" xfId="364" builtinId="9" hidden="1"/>
    <cellStyle name="Переглянуте гіперпосилання" xfId="366" builtinId="9" hidden="1"/>
    <cellStyle name="Переглянуте гіперпосилання" xfId="368" builtinId="9" hidden="1"/>
    <cellStyle name="Переглянуте гіперпосилання" xfId="372" builtinId="9" hidden="1"/>
    <cellStyle name="Переглянуте гіперпосилання" xfId="374" builtinId="9" hidden="1"/>
    <cellStyle name="Переглянуте гіперпосилання" xfId="376" builtinId="9" hidden="1"/>
    <cellStyle name="Переглянуте гіперпосилання" xfId="380" builtinId="9" hidden="1"/>
    <cellStyle name="Переглянуте гіперпосилання" xfId="382" builtinId="9" hidden="1"/>
    <cellStyle name="Переглянуте гіперпосилання" xfId="384" builtinId="9" hidden="1"/>
    <cellStyle name="Переглянуте гіперпосилання" xfId="388" builtinId="9" hidden="1"/>
    <cellStyle name="Переглянуте гіперпосилання" xfId="390" builtinId="9" hidden="1"/>
    <cellStyle name="Переглянуте гіперпосилання" xfId="392" builtinId="9" hidden="1"/>
    <cellStyle name="Переглянуте гіперпосилання" xfId="396" builtinId="9" hidden="1"/>
    <cellStyle name="Переглянуте гіперпосилання" xfId="398" builtinId="9" hidden="1"/>
    <cellStyle name="Переглянуте гіперпосилання" xfId="400" builtinId="9" hidden="1"/>
    <cellStyle name="Переглянуте гіперпосилання" xfId="404" builtinId="9" hidden="1"/>
    <cellStyle name="Переглянуте гіперпосилання" xfId="406" builtinId="9" hidden="1"/>
    <cellStyle name="Переглянуте гіперпосилання" xfId="408" builtinId="9" hidden="1"/>
    <cellStyle name="Переглянуте гіперпосилання" xfId="412" builtinId="9" hidden="1"/>
    <cellStyle name="Переглянуте гіперпосилання" xfId="414" builtinId="9" hidden="1"/>
    <cellStyle name="Переглянуте гіперпосилання" xfId="416" builtinId="9" hidden="1"/>
    <cellStyle name="Переглянуте гіперпосилання" xfId="420" builtinId="9" hidden="1"/>
    <cellStyle name="Переглянуте гіперпосилання" xfId="422" builtinId="9" hidden="1"/>
    <cellStyle name="Переглянуте гіперпосилання" xfId="424" builtinId="9" hidden="1"/>
    <cellStyle name="Переглянуте гіперпосилання" xfId="428" builtinId="9" hidden="1"/>
    <cellStyle name="Переглянуте гіперпосилання" xfId="430" builtinId="9" hidden="1"/>
    <cellStyle name="Переглянуте гіперпосилання" xfId="432" builtinId="9" hidden="1"/>
    <cellStyle name="Переглянуте гіперпосилання" xfId="436" builtinId="9" hidden="1"/>
    <cellStyle name="Переглянуте гіперпосилання" xfId="438" builtinId="9" hidden="1"/>
    <cellStyle name="Переглянуте гіперпосилання" xfId="440" builtinId="9" hidden="1"/>
    <cellStyle name="Переглянуте гіперпосилання" xfId="444" builtinId="9" hidden="1"/>
    <cellStyle name="Переглянуте гіперпосилання" xfId="446" builtinId="9" hidden="1"/>
    <cellStyle name="Переглянуте гіперпосилання" xfId="448" builtinId="9" hidden="1"/>
    <cellStyle name="Переглянуте гіперпосилання" xfId="452" builtinId="9" hidden="1"/>
    <cellStyle name="Переглянуте гіперпосилання" xfId="454" builtinId="9" hidden="1"/>
    <cellStyle name="Переглянуте гіперпосилання" xfId="456" builtinId="9" hidden="1"/>
    <cellStyle name="Переглянуте гіперпосилання" xfId="460" builtinId="9" hidden="1"/>
    <cellStyle name="Переглянуте гіперпосилання" xfId="462" builtinId="9" hidden="1"/>
    <cellStyle name="Переглянуте гіперпосилання" xfId="464" builtinId="9" hidden="1"/>
    <cellStyle name="Переглянуте гіперпосилання" xfId="468" builtinId="9" hidden="1"/>
    <cellStyle name="Переглянуте гіперпосилання" xfId="470" builtinId="9" hidden="1"/>
    <cellStyle name="Переглянуте гіперпосилання" xfId="472" builtinId="9" hidden="1"/>
    <cellStyle name="Переглянуте гіперпосилання" xfId="476" builtinId="9" hidden="1"/>
    <cellStyle name="Переглянуте гіперпосилання" xfId="478" builtinId="9" hidden="1"/>
    <cellStyle name="Переглянуте гіперпосилання" xfId="480" builtinId="9" hidden="1"/>
    <cellStyle name="Переглянуте гіперпосилання" xfId="484" builtinId="9" hidden="1"/>
    <cellStyle name="Переглянуте гіперпосилання" xfId="486" builtinId="9" hidden="1"/>
    <cellStyle name="Переглянуте гіперпосилання" xfId="488" builtinId="9" hidden="1"/>
    <cellStyle name="Переглянуте гіперпосилання" xfId="492" builtinId="9" hidden="1"/>
    <cellStyle name="Переглянуте гіперпосилання" xfId="494" builtinId="9" hidden="1"/>
    <cellStyle name="Переглянуте гіперпосилання" xfId="496" builtinId="9" hidden="1"/>
    <cellStyle name="Переглянуте гіперпосилання" xfId="500" builtinId="9" hidden="1"/>
    <cellStyle name="Переглянуте гіперпосилання" xfId="502" builtinId="9" hidden="1"/>
    <cellStyle name="Переглянуте гіперпосилання" xfId="504" builtinId="9" hidden="1"/>
    <cellStyle name="Переглянуте гіперпосилання" xfId="508" builtinId="9" hidden="1"/>
    <cellStyle name="Переглянуте гіперпосилання" xfId="510" builtinId="9" hidden="1"/>
    <cellStyle name="Переглянуте гіперпосилання" xfId="512" builtinId="9" hidden="1"/>
    <cellStyle name="Переглянуте гіперпосилання" xfId="516" builtinId="9" hidden="1"/>
    <cellStyle name="Переглянуте гіперпосилання" xfId="518" builtinId="9" hidden="1"/>
    <cellStyle name="Переглянуте гіперпосилання" xfId="520" builtinId="9" hidden="1"/>
    <cellStyle name="Переглянуте гіперпосилання" xfId="524" builtinId="9" hidden="1"/>
    <cellStyle name="Переглянуте гіперпосилання" xfId="526" builtinId="9" hidden="1"/>
    <cellStyle name="Переглянуте гіперпосилання" xfId="528" builtinId="9" hidden="1"/>
    <cellStyle name="Переглянуте гіперпосилання" xfId="532" builtinId="9" hidden="1"/>
    <cellStyle name="Переглянуте гіперпосилання" xfId="534" builtinId="9" hidden="1"/>
    <cellStyle name="Переглянуте гіперпосилання" xfId="536" builtinId="9" hidden="1"/>
    <cellStyle name="Переглянуте гіперпосилання" xfId="540" builtinId="9" hidden="1"/>
    <cellStyle name="Переглянуте гіперпосилання" xfId="542" builtinId="9" hidden="1"/>
    <cellStyle name="Переглянуте гіперпосилання" xfId="544" builtinId="9" hidden="1"/>
    <cellStyle name="Переглянуте гіперпосилання" xfId="548" builtinId="9" hidden="1"/>
    <cellStyle name="Переглянуте гіперпосилання" xfId="550" builtinId="9" hidden="1"/>
    <cellStyle name="Переглянуте гіперпосилання" xfId="552" builtinId="9" hidden="1"/>
    <cellStyle name="Переглянуте гіперпосилання" xfId="556" builtinId="9" hidden="1"/>
    <cellStyle name="Переглянуте гіперпосилання" xfId="558" builtinId="9" hidden="1"/>
    <cellStyle name="Переглянуте гіперпосилання" xfId="554" builtinId="9" hidden="1"/>
    <cellStyle name="Переглянуте гіперпосилання" xfId="546" builtinId="9" hidden="1"/>
    <cellStyle name="Переглянуте гіперпосилання" xfId="538" builtinId="9" hidden="1"/>
    <cellStyle name="Переглянуте гіперпосилання" xfId="530" builtinId="9" hidden="1"/>
    <cellStyle name="Переглянуте гіперпосилання" xfId="522" builtinId="9" hidden="1"/>
    <cellStyle name="Переглянуте гіперпосилання" xfId="514" builtinId="9" hidden="1"/>
    <cellStyle name="Переглянуте гіперпосилання" xfId="506" builtinId="9" hidden="1"/>
    <cellStyle name="Переглянуте гіперпосилання" xfId="498" builtinId="9" hidden="1"/>
    <cellStyle name="Переглянуте гіперпосилання" xfId="490" builtinId="9" hidden="1"/>
    <cellStyle name="Переглянуте гіперпосилання" xfId="482" builtinId="9" hidden="1"/>
    <cellStyle name="Переглянуте гіперпосилання" xfId="474" builtinId="9" hidden="1"/>
    <cellStyle name="Переглянуте гіперпосилання" xfId="466" builtinId="9" hidden="1"/>
    <cellStyle name="Переглянуте гіперпосилання" xfId="458" builtinId="9" hidden="1"/>
    <cellStyle name="Переглянуте гіперпосилання" xfId="450" builtinId="9" hidden="1"/>
    <cellStyle name="Переглянуте гіперпосилання" xfId="442" builtinId="9" hidden="1"/>
    <cellStyle name="Переглянуте гіперпосилання" xfId="434" builtinId="9" hidden="1"/>
    <cellStyle name="Переглянуте гіперпосилання" xfId="426" builtinId="9" hidden="1"/>
    <cellStyle name="Переглянуте гіперпосилання" xfId="418" builtinId="9" hidden="1"/>
    <cellStyle name="Переглянуте гіперпосилання" xfId="410" builtinId="9" hidden="1"/>
    <cellStyle name="Переглянуте гіперпосилання" xfId="402" builtinId="9" hidden="1"/>
    <cellStyle name="Переглянуте гіперпосилання" xfId="394" builtinId="9" hidden="1"/>
    <cellStyle name="Переглянуте гіперпосилання" xfId="386" builtinId="9" hidden="1"/>
    <cellStyle name="Переглянуте гіперпосилання" xfId="378" builtinId="9" hidden="1"/>
    <cellStyle name="Переглянуте гіперпосилання" xfId="370" builtinId="9" hidden="1"/>
    <cellStyle name="Переглянуте гіперпосилання" xfId="362" builtinId="9" hidden="1"/>
    <cellStyle name="Переглянуте гіперпосилання" xfId="354" builtinId="9" hidden="1"/>
    <cellStyle name="Переглянуте гіперпосилання" xfId="346" builtinId="9" hidden="1"/>
    <cellStyle name="Переглянуте гіперпосилання" xfId="338" builtinId="9" hidden="1"/>
    <cellStyle name="Переглянуте гіперпосилання" xfId="330" builtinId="9" hidden="1"/>
    <cellStyle name="Переглянуте гіперпосилання" xfId="322" builtinId="9" hidden="1"/>
    <cellStyle name="Переглянуте гіперпосилання" xfId="314" builtinId="9" hidden="1"/>
    <cellStyle name="Переглянуте гіперпосилання" xfId="306" builtinId="9" hidden="1"/>
    <cellStyle name="Переглянуте гіперпосилання" xfId="298" builtinId="9" hidden="1"/>
    <cellStyle name="Переглянуте гіперпосилання" xfId="290" builtinId="9" hidden="1"/>
    <cellStyle name="Переглянуте гіперпосилання" xfId="282" builtinId="9" hidden="1"/>
    <cellStyle name="Переглянуте гіперпосилання" xfId="274" builtinId="9" hidden="1"/>
    <cellStyle name="Переглянуте гіперпосилання" xfId="266" builtinId="9" hidden="1"/>
    <cellStyle name="Переглянуте гіперпосилання" xfId="258" builtinId="9" hidden="1"/>
    <cellStyle name="Переглянуте гіперпосилання" xfId="250" builtinId="9" hidden="1"/>
    <cellStyle name="Переглянуте гіперпосилання" xfId="242" builtinId="9" hidden="1"/>
    <cellStyle name="Переглянуте гіперпосилання" xfId="234" builtinId="9" hidden="1"/>
    <cellStyle name="Переглянуте гіперпосилання" xfId="226" builtinId="9" hidden="1"/>
    <cellStyle name="Переглянуте гіперпосилання" xfId="218" builtinId="9" hidden="1"/>
    <cellStyle name="Переглянуте гіперпосилання" xfId="92" builtinId="9" hidden="1"/>
    <cellStyle name="Переглянуте гіперпосилання" xfId="94" builtinId="9" hidden="1"/>
    <cellStyle name="Переглянуте гіперпосилання" xfId="96" builtinId="9" hidden="1"/>
    <cellStyle name="Переглянуте гіперпосилання" xfId="100" builtinId="9" hidden="1"/>
    <cellStyle name="Переглянуте гіперпосилання" xfId="102" builtinId="9" hidden="1"/>
    <cellStyle name="Переглянуте гіперпосилання" xfId="104" builtinId="9" hidden="1"/>
    <cellStyle name="Переглянуте гіперпосилання" xfId="106" builtinId="9" hidden="1"/>
    <cellStyle name="Переглянуте гіперпосилання" xfId="108" builtinId="9" hidden="1"/>
    <cellStyle name="Переглянуте гіперпосилання" xfId="110" builtinId="9" hidden="1"/>
    <cellStyle name="Переглянуте гіперпосилання" xfId="112" builtinId="9" hidden="1"/>
    <cellStyle name="Переглянуте гіперпосилання" xfId="116" builtinId="9" hidden="1"/>
    <cellStyle name="Переглянуте гіперпосилання" xfId="118" builtinId="9" hidden="1"/>
    <cellStyle name="Переглянуте гіперпосилання" xfId="120" builtinId="9" hidden="1"/>
    <cellStyle name="Переглянуте гіперпосилання" xfId="122" builtinId="9" hidden="1"/>
    <cellStyle name="Переглянуте гіперпосилання" xfId="124" builtinId="9" hidden="1"/>
    <cellStyle name="Переглянуте гіперпосилання" xfId="126" builtinId="9" hidden="1"/>
    <cellStyle name="Переглянуте гіперпосилання" xfId="128" builtinId="9" hidden="1"/>
    <cellStyle name="Переглянуте гіперпосилання" xfId="132" builtinId="9" hidden="1"/>
    <cellStyle name="Переглянуте гіперпосилання" xfId="134" builtinId="9" hidden="1"/>
    <cellStyle name="Переглянуте гіперпосилання" xfId="136" builtinId="9" hidden="1"/>
    <cellStyle name="Переглянуте гіперпосилання" xfId="138" builtinId="9" hidden="1"/>
    <cellStyle name="Переглянуте гіперпосилання" xfId="140" builtinId="9" hidden="1"/>
    <cellStyle name="Переглянуте гіперпосилання" xfId="142" builtinId="9" hidden="1"/>
    <cellStyle name="Переглянуте гіперпосилання" xfId="144" builtinId="9" hidden="1"/>
    <cellStyle name="Переглянуте гіперпосилання" xfId="148" builtinId="9" hidden="1"/>
    <cellStyle name="Переглянуте гіперпосилання" xfId="150" builtinId="9" hidden="1"/>
    <cellStyle name="Переглянуте гіперпосилання" xfId="152" builtinId="9" hidden="1"/>
    <cellStyle name="Переглянуте гіперпосилання" xfId="154" builtinId="9" hidden="1"/>
    <cellStyle name="Переглянуте гіперпосилання" xfId="156" builtinId="9" hidden="1"/>
    <cellStyle name="Переглянуте гіперпосилання" xfId="158" builtinId="9" hidden="1"/>
    <cellStyle name="Переглянуте гіперпосилання" xfId="160" builtinId="9" hidden="1"/>
    <cellStyle name="Переглянуте гіперпосилання" xfId="164" builtinId="9" hidden="1"/>
    <cellStyle name="Переглянуте гіперпосилання" xfId="166" builtinId="9" hidden="1"/>
    <cellStyle name="Переглянуте гіперпосилання" xfId="168" builtinId="9" hidden="1"/>
    <cellStyle name="Переглянуте гіперпосилання" xfId="170" builtinId="9" hidden="1"/>
    <cellStyle name="Переглянуте гіперпосилання" xfId="172" builtinId="9" hidden="1"/>
    <cellStyle name="Переглянуте гіперпосилання" xfId="174" builtinId="9" hidden="1"/>
    <cellStyle name="Переглянуте гіперпосилання" xfId="176" builtinId="9" hidden="1"/>
    <cellStyle name="Переглянуте гіперпосилання" xfId="180" builtinId="9" hidden="1"/>
    <cellStyle name="Переглянуте гіперпосилання" xfId="182" builtinId="9" hidden="1"/>
    <cellStyle name="Переглянуте гіперпосилання" xfId="184" builtinId="9" hidden="1"/>
    <cellStyle name="Переглянуте гіперпосилання" xfId="186" builtinId="9" hidden="1"/>
    <cellStyle name="Переглянуте гіперпосилання" xfId="188" builtinId="9" hidden="1"/>
    <cellStyle name="Переглянуте гіперпосилання" xfId="190" builtinId="9" hidden="1"/>
    <cellStyle name="Переглянуте гіперпосилання" xfId="192" builtinId="9" hidden="1"/>
    <cellStyle name="Переглянуте гіперпосилання" xfId="196" builtinId="9" hidden="1"/>
    <cellStyle name="Переглянуте гіперпосилання" xfId="198" builtinId="9" hidden="1"/>
    <cellStyle name="Переглянуте гіперпосилання" xfId="200" builtinId="9" hidden="1"/>
    <cellStyle name="Переглянуте гіперпосилання" xfId="202" builtinId="9" hidden="1"/>
    <cellStyle name="Переглянуте гіперпосилання" xfId="204" builtinId="9" hidden="1"/>
    <cellStyle name="Переглянуте гіперпосилання" xfId="206" builtinId="9" hidden="1"/>
    <cellStyle name="Переглянуте гіперпосилання" xfId="208" builtinId="9" hidden="1"/>
    <cellStyle name="Переглянуте гіперпосилання" xfId="212" builtinId="9" hidden="1"/>
    <cellStyle name="Переглянуте гіперпосилання" xfId="210" builtinId="9" hidden="1"/>
    <cellStyle name="Переглянуте гіперпосилання" xfId="194" builtinId="9" hidden="1"/>
    <cellStyle name="Переглянуте гіперпосилання" xfId="178" builtinId="9" hidden="1"/>
    <cellStyle name="Переглянуте гіперпосилання" xfId="162" builtinId="9" hidden="1"/>
    <cellStyle name="Переглянуте гіперпосилання" xfId="146" builtinId="9" hidden="1"/>
    <cellStyle name="Переглянуте гіперпосилання" xfId="130" builtinId="9" hidden="1"/>
    <cellStyle name="Переглянуте гіперпосилання" xfId="114" builtinId="9" hidden="1"/>
    <cellStyle name="Переглянуте гіперпосилання" xfId="98" builtinId="9" hidden="1"/>
    <cellStyle name="Переглянуте гіперпосилання" xfId="44" builtinId="9" hidden="1"/>
    <cellStyle name="Переглянуте гіперпосилання" xfId="46" builtinId="9" hidden="1"/>
    <cellStyle name="Переглянуте гіперпосилання" xfId="48" builtinId="9" hidden="1"/>
    <cellStyle name="Переглянуте гіперпосилання" xfId="50" builtinId="9" hidden="1"/>
    <cellStyle name="Переглянуте гіперпосилання" xfId="52" builtinId="9" hidden="1"/>
    <cellStyle name="Переглянуте гіперпосилання" xfId="54" builtinId="9" hidden="1"/>
    <cellStyle name="Переглянуте гіперпосилання" xfId="56" builtinId="9" hidden="1"/>
    <cellStyle name="Переглянуте гіперпосилання" xfId="58" builtinId="9" hidden="1"/>
    <cellStyle name="Переглянуте гіперпосилання" xfId="60" builtinId="9" hidden="1"/>
    <cellStyle name="Переглянуте гіперпосилання" xfId="62" builtinId="9" hidden="1"/>
    <cellStyle name="Переглянуте гіперпосилання" xfId="64" builtinId="9" hidden="1"/>
    <cellStyle name="Переглянуте гіперпосилання" xfId="68" builtinId="9" hidden="1"/>
    <cellStyle name="Переглянуте гіперпосилання" xfId="70" builtinId="9" hidden="1"/>
    <cellStyle name="Переглянуте гіперпосилання" xfId="72" builtinId="9" hidden="1"/>
    <cellStyle name="Переглянуте гіперпосилання" xfId="74" builtinId="9" hidden="1"/>
    <cellStyle name="Переглянуте гіперпосилання" xfId="76" builtinId="9" hidden="1"/>
    <cellStyle name="Переглянуте гіперпосилання" xfId="78" builtinId="9" hidden="1"/>
    <cellStyle name="Переглянуте гіперпосилання" xfId="80" builtinId="9" hidden="1"/>
    <cellStyle name="Переглянуте гіперпосилання" xfId="82" builtinId="9" hidden="1"/>
    <cellStyle name="Переглянуте гіперпосилання" xfId="84" builtinId="9" hidden="1"/>
    <cellStyle name="Переглянуте гіперпосилання" xfId="86" builtinId="9" hidden="1"/>
    <cellStyle name="Переглянуте гіперпосилання" xfId="88" builtinId="9" hidden="1"/>
    <cellStyle name="Переглянуте гіперпосилання" xfId="90" builtinId="9" hidden="1"/>
    <cellStyle name="Переглянуте гіперпосилання" xfId="66" builtinId="9" hidden="1"/>
    <cellStyle name="Переглянуте гіперпосилання" xfId="22" builtinId="9" hidden="1"/>
    <cellStyle name="Переглянуте гіперпосилання" xfId="24" builtinId="9" hidden="1"/>
    <cellStyle name="Переглянуте гіперпосилання" xfId="26" builtinId="9" hidden="1"/>
    <cellStyle name="Переглянуте гіперпосилання" xfId="28" builtinId="9" hidden="1"/>
    <cellStyle name="Переглянуте гіперпосилання" xfId="30" builtinId="9" hidden="1"/>
    <cellStyle name="Переглянуте гіперпосилання" xfId="32" builtinId="9" hidden="1"/>
    <cellStyle name="Переглянуте гіперпосилання" xfId="34" builtinId="9" hidden="1"/>
    <cellStyle name="Переглянуте гіперпосилання" xfId="36" builtinId="9" hidden="1"/>
    <cellStyle name="Переглянуте гіперпосилання" xfId="38" builtinId="9" hidden="1"/>
    <cellStyle name="Переглянуте гіперпосилання" xfId="40" builtinId="9" hidden="1"/>
    <cellStyle name="Переглянуте гіперпосилання" xfId="42" builtinId="9" hidden="1"/>
    <cellStyle name="Переглянуте гіперпосилання" xfId="12" builtinId="9" hidden="1"/>
    <cellStyle name="Переглянуте гіперпосилання" xfId="14" builtinId="9" hidden="1"/>
    <cellStyle name="Переглянуте гіперпосилання" xfId="16" builtinId="9" hidden="1"/>
    <cellStyle name="Переглянуте гіперпосилання" xfId="18" builtinId="9" hidden="1"/>
    <cellStyle name="Переглянуте гіперпосилання" xfId="20" builtinId="9" hidden="1"/>
    <cellStyle name="Переглянуте гіперпосилання" xfId="6" builtinId="9" hidden="1"/>
    <cellStyle name="Переглянуте гіперпосилання" xfId="8" builtinId="9" hidden="1"/>
    <cellStyle name="Переглянуте гіперпосилання" xfId="10" builtinId="9" hidden="1"/>
    <cellStyle name="Переглянуте гіперпосилання" xfId="4" builtinId="9" hidden="1"/>
    <cellStyle name="Переглянуте гіперпосилання" xfId="2" builtinId="9" hidden="1"/>
  </cellStyles>
  <dxfs count="0"/>
  <tableStyles count="0" defaultTableStyle="TableStyleMedium9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52"/>
  <sheetViews>
    <sheetView tabSelected="1" showRuler="0" topLeftCell="B1" zoomScale="150" zoomScaleNormal="150" zoomScalePageLayoutView="150" workbookViewId="0">
      <selection activeCell="E85" sqref="E85"/>
    </sheetView>
  </sheetViews>
  <sheetFormatPr defaultColWidth="8.875" defaultRowHeight="15" x14ac:dyDescent="0.2"/>
  <cols>
    <col min="1" max="1" width="3.765625" customWidth="1"/>
    <col min="2" max="2" width="66.3203125" customWidth="1"/>
    <col min="3" max="3" width="6.05078125" style="3" customWidth="1"/>
    <col min="4" max="4" width="7.3984375" style="18" customWidth="1"/>
    <col min="5" max="5" width="12.77734375" style="3" customWidth="1"/>
    <col min="6" max="6" width="13.44921875" style="18" customWidth="1"/>
  </cols>
  <sheetData>
    <row r="1" spans="1:11" x14ac:dyDescent="0.2">
      <c r="B1" s="43" t="s">
        <v>38</v>
      </c>
    </row>
    <row r="2" spans="1:11" s="8" customFormat="1" x14ac:dyDescent="0.2">
      <c r="A2" s="5" t="s">
        <v>0</v>
      </c>
      <c r="B2" s="6" t="s">
        <v>6</v>
      </c>
      <c r="C2" s="2" t="s">
        <v>1</v>
      </c>
      <c r="D2" s="19" t="s">
        <v>2</v>
      </c>
      <c r="E2" s="2" t="s">
        <v>3</v>
      </c>
      <c r="F2" s="19" t="s">
        <v>4</v>
      </c>
      <c r="G2" s="7"/>
      <c r="H2" s="7"/>
      <c r="I2" s="7"/>
      <c r="J2" s="7"/>
      <c r="K2" s="7"/>
    </row>
    <row r="3" spans="1:11" s="7" customFormat="1" x14ac:dyDescent="0.2">
      <c r="A3" s="24"/>
      <c r="B3" s="16"/>
      <c r="C3" s="23"/>
      <c r="D3" s="41"/>
      <c r="E3" s="32"/>
      <c r="F3" s="21"/>
    </row>
    <row r="4" spans="1:11" s="7" customFormat="1" x14ac:dyDescent="0.2">
      <c r="A4" s="24"/>
      <c r="B4" s="38" t="s">
        <v>39</v>
      </c>
      <c r="C4" s="23"/>
      <c r="D4" s="41"/>
      <c r="E4" s="32"/>
      <c r="F4" s="21"/>
    </row>
    <row r="5" spans="1:11" s="7" customFormat="1" x14ac:dyDescent="0.2">
      <c r="A5" s="24"/>
      <c r="B5" s="39" t="s">
        <v>34</v>
      </c>
      <c r="C5" s="23"/>
      <c r="D5" s="41"/>
      <c r="E5" s="32"/>
      <c r="F5" s="21"/>
    </row>
    <row r="6" spans="1:11" s="7" customFormat="1" x14ac:dyDescent="0.2">
      <c r="A6" s="24">
        <f t="shared" ref="A6:A8" si="0">A5+1</f>
        <v>1</v>
      </c>
      <c r="B6" s="49" t="s">
        <v>40</v>
      </c>
      <c r="C6" s="50" t="s">
        <v>7</v>
      </c>
      <c r="D6" s="51">
        <v>44.2</v>
      </c>
      <c r="E6" s="32">
        <v>15</v>
      </c>
      <c r="F6" s="21">
        <f t="shared" ref="F6:F8" si="1">ROUND((D6*E6),2)</f>
        <v>663</v>
      </c>
    </row>
    <row r="7" spans="1:11" s="7" customFormat="1" x14ac:dyDescent="0.2">
      <c r="A7" s="24">
        <f t="shared" si="0"/>
        <v>2</v>
      </c>
      <c r="B7" s="49" t="s">
        <v>42</v>
      </c>
      <c r="C7" s="50" t="s">
        <v>7</v>
      </c>
      <c r="D7" s="51">
        <v>44.2</v>
      </c>
      <c r="E7" s="32">
        <v>450</v>
      </c>
      <c r="F7" s="21">
        <f t="shared" ref="F7" si="2">ROUND((D7*E7),2)</f>
        <v>19890</v>
      </c>
    </row>
    <row r="8" spans="1:11" s="7" customFormat="1" x14ac:dyDescent="0.2">
      <c r="A8" s="24">
        <f t="shared" si="0"/>
        <v>3</v>
      </c>
      <c r="B8" s="49" t="s">
        <v>41</v>
      </c>
      <c r="C8" s="52" t="s">
        <v>5</v>
      </c>
      <c r="D8" s="51">
        <v>29.6</v>
      </c>
      <c r="E8" s="48">
        <v>200</v>
      </c>
      <c r="F8" s="21">
        <f t="shared" si="1"/>
        <v>5920</v>
      </c>
    </row>
    <row r="9" spans="1:11" s="7" customFormat="1" x14ac:dyDescent="0.2">
      <c r="A9" s="24"/>
      <c r="B9" s="42" t="s">
        <v>32</v>
      </c>
      <c r="C9" s="23"/>
      <c r="D9" s="41"/>
      <c r="E9" s="32"/>
      <c r="F9" s="21"/>
    </row>
    <row r="10" spans="1:11" s="7" customFormat="1" x14ac:dyDescent="0.2">
      <c r="A10" s="24">
        <f t="shared" ref="A10:A17" si="3">A9+1</f>
        <v>1</v>
      </c>
      <c r="B10" s="55" t="s">
        <v>43</v>
      </c>
      <c r="C10" s="56" t="s">
        <v>7</v>
      </c>
      <c r="D10" s="57">
        <v>21.8</v>
      </c>
      <c r="E10" s="32">
        <v>200</v>
      </c>
      <c r="F10" s="21">
        <f t="shared" ref="F10:F11" si="4">ROUND((D10*E10),2)</f>
        <v>4360</v>
      </c>
    </row>
    <row r="11" spans="1:11" s="7" customFormat="1" x14ac:dyDescent="0.2">
      <c r="A11" s="24">
        <f t="shared" si="3"/>
        <v>2</v>
      </c>
      <c r="B11" s="53" t="s">
        <v>44</v>
      </c>
      <c r="C11" s="50" t="s">
        <v>7</v>
      </c>
      <c r="D11" s="51">
        <v>16</v>
      </c>
      <c r="E11" s="32">
        <v>120</v>
      </c>
      <c r="F11" s="21">
        <f t="shared" si="4"/>
        <v>1920</v>
      </c>
    </row>
    <row r="12" spans="1:11" s="7" customFormat="1" x14ac:dyDescent="0.2">
      <c r="A12" s="24">
        <f t="shared" si="3"/>
        <v>3</v>
      </c>
      <c r="B12" s="53" t="s">
        <v>35</v>
      </c>
      <c r="C12" s="50" t="s">
        <v>7</v>
      </c>
      <c r="D12" s="51">
        <v>68.12</v>
      </c>
      <c r="E12" s="32">
        <v>15</v>
      </c>
      <c r="F12" s="21">
        <f t="shared" ref="F12:F14" si="5">ROUND((D12*E12),2)</f>
        <v>1021.8</v>
      </c>
    </row>
    <row r="13" spans="1:11" s="7" customFormat="1" x14ac:dyDescent="0.2">
      <c r="A13" s="24">
        <f t="shared" si="3"/>
        <v>4</v>
      </c>
      <c r="B13" s="49" t="s">
        <v>36</v>
      </c>
      <c r="C13" s="50" t="s">
        <v>7</v>
      </c>
      <c r="D13" s="51">
        <v>68.12</v>
      </c>
      <c r="E13" s="32">
        <v>100</v>
      </c>
      <c r="F13" s="21">
        <f t="shared" ref="F13" si="6">ROUND((D13*E13),2)</f>
        <v>6812</v>
      </c>
    </row>
    <row r="14" spans="1:11" s="7" customFormat="1" x14ac:dyDescent="0.2">
      <c r="A14" s="24">
        <f t="shared" si="3"/>
        <v>5</v>
      </c>
      <c r="B14" s="49" t="s">
        <v>45</v>
      </c>
      <c r="C14" s="50" t="s">
        <v>7</v>
      </c>
      <c r="D14" s="51">
        <v>2</v>
      </c>
      <c r="E14" s="32">
        <v>80</v>
      </c>
      <c r="F14" s="21">
        <f t="shared" si="5"/>
        <v>160</v>
      </c>
    </row>
    <row r="15" spans="1:11" s="7" customFormat="1" x14ac:dyDescent="0.2">
      <c r="A15" s="24">
        <f t="shared" si="3"/>
        <v>6</v>
      </c>
      <c r="B15" s="49" t="s">
        <v>46</v>
      </c>
      <c r="C15" s="50" t="s">
        <v>28</v>
      </c>
      <c r="D15" s="51">
        <v>2</v>
      </c>
      <c r="E15" s="32">
        <v>100</v>
      </c>
      <c r="F15" s="21">
        <f t="shared" ref="F15" si="7">ROUND((D15*E15),2)</f>
        <v>200</v>
      </c>
    </row>
    <row r="16" spans="1:11" s="7" customFormat="1" x14ac:dyDescent="0.2">
      <c r="A16" s="24"/>
      <c r="B16" s="42" t="s">
        <v>33</v>
      </c>
      <c r="C16" s="23"/>
      <c r="D16" s="34"/>
      <c r="E16" s="32"/>
      <c r="F16" s="21"/>
    </row>
    <row r="17" spans="1:6" s="7" customFormat="1" ht="24.75" x14ac:dyDescent="0.2">
      <c r="A17" s="24">
        <f t="shared" si="3"/>
        <v>1</v>
      </c>
      <c r="B17" s="55" t="s">
        <v>47</v>
      </c>
      <c r="C17" s="56" t="s">
        <v>5</v>
      </c>
      <c r="D17" s="57">
        <v>6</v>
      </c>
      <c r="E17" s="32">
        <v>650</v>
      </c>
      <c r="F17" s="21">
        <f t="shared" ref="F17" si="8">ROUND((D17*E17),2)</f>
        <v>3900</v>
      </c>
    </row>
    <row r="18" spans="1:6" s="7" customFormat="1" x14ac:dyDescent="0.2">
      <c r="A18" s="24"/>
      <c r="B18" s="39" t="s">
        <v>48</v>
      </c>
      <c r="C18" s="23"/>
      <c r="D18" s="34"/>
      <c r="E18" s="32"/>
      <c r="F18" s="21"/>
    </row>
    <row r="19" spans="1:6" s="7" customFormat="1" x14ac:dyDescent="0.2">
      <c r="A19" s="47">
        <v>1</v>
      </c>
      <c r="B19" s="40" t="s">
        <v>49</v>
      </c>
      <c r="C19" s="23" t="s">
        <v>5</v>
      </c>
      <c r="D19" s="34">
        <v>22.9</v>
      </c>
      <c r="E19" s="32">
        <v>120</v>
      </c>
      <c r="F19" s="21">
        <f t="shared" ref="F19:F20" si="9">ROUND((D19*E19),2)</f>
        <v>2748</v>
      </c>
    </row>
    <row r="20" spans="1:6" s="7" customFormat="1" x14ac:dyDescent="0.2">
      <c r="A20" s="47">
        <v>2</v>
      </c>
      <c r="B20" s="40" t="s">
        <v>50</v>
      </c>
      <c r="C20" s="23" t="s">
        <v>5</v>
      </c>
      <c r="D20" s="34">
        <v>25.55</v>
      </c>
      <c r="E20" s="32">
        <v>150</v>
      </c>
      <c r="F20" s="21">
        <f t="shared" si="9"/>
        <v>3832.5</v>
      </c>
    </row>
    <row r="21" spans="1:6" s="7" customFormat="1" x14ac:dyDescent="0.2">
      <c r="A21" s="24">
        <v>3</v>
      </c>
      <c r="B21" s="40" t="s">
        <v>51</v>
      </c>
      <c r="C21" s="23" t="s">
        <v>5</v>
      </c>
      <c r="D21" s="34">
        <v>25.55</v>
      </c>
      <c r="E21" s="32">
        <v>300</v>
      </c>
      <c r="F21" s="21">
        <f t="shared" ref="F21" si="10">ROUND((D21*E21),2)</f>
        <v>7665</v>
      </c>
    </row>
    <row r="22" spans="1:6" s="7" customFormat="1" x14ac:dyDescent="0.2">
      <c r="A22" s="24">
        <v>4</v>
      </c>
      <c r="B22" s="44" t="s">
        <v>52</v>
      </c>
      <c r="C22" s="23" t="s">
        <v>5</v>
      </c>
      <c r="D22" s="34">
        <v>25.55</v>
      </c>
      <c r="E22" s="32">
        <v>90</v>
      </c>
      <c r="F22" s="21">
        <f t="shared" ref="F22" si="11">ROUND((D22*E22),2)</f>
        <v>2299.5</v>
      </c>
    </row>
    <row r="23" spans="1:6" s="7" customFormat="1" x14ac:dyDescent="0.2">
      <c r="A23" s="24"/>
      <c r="B23" s="54" t="s">
        <v>53</v>
      </c>
      <c r="C23" s="23"/>
      <c r="D23" s="34"/>
      <c r="E23" s="32"/>
      <c r="F23" s="21"/>
    </row>
    <row r="24" spans="1:6" s="7" customFormat="1" x14ac:dyDescent="0.2">
      <c r="A24" s="24"/>
      <c r="B24" s="46" t="s">
        <v>34</v>
      </c>
      <c r="C24" s="65"/>
      <c r="D24" s="66"/>
      <c r="E24" s="32"/>
      <c r="F24" s="67"/>
    </row>
    <row r="25" spans="1:6" s="7" customFormat="1" x14ac:dyDescent="0.2">
      <c r="A25" s="24">
        <f>A23+1</f>
        <v>1</v>
      </c>
      <c r="B25" s="61" t="s">
        <v>54</v>
      </c>
      <c r="C25" s="62" t="s">
        <v>7</v>
      </c>
      <c r="D25" s="63">
        <v>1.6</v>
      </c>
      <c r="E25" s="64">
        <v>15</v>
      </c>
      <c r="F25" s="21">
        <f t="shared" ref="F25:F26" si="12">ROUND((D25*E25),2)</f>
        <v>24</v>
      </c>
    </row>
    <row r="26" spans="1:6" s="7" customFormat="1" x14ac:dyDescent="0.2">
      <c r="A26" s="24">
        <f t="shared" ref="A26:A35" si="13">A25+1</f>
        <v>2</v>
      </c>
      <c r="B26" s="49" t="s">
        <v>42</v>
      </c>
      <c r="C26" s="50" t="s">
        <v>7</v>
      </c>
      <c r="D26" s="51">
        <v>1.6</v>
      </c>
      <c r="E26" s="32">
        <v>450</v>
      </c>
      <c r="F26" s="21">
        <f t="shared" si="12"/>
        <v>720</v>
      </c>
    </row>
    <row r="27" spans="1:6" s="7" customFormat="1" x14ac:dyDescent="0.2">
      <c r="A27" s="24"/>
      <c r="B27" s="42" t="s">
        <v>32</v>
      </c>
      <c r="C27" s="50"/>
      <c r="D27" s="51"/>
      <c r="E27" s="32"/>
      <c r="F27" s="21"/>
    </row>
    <row r="28" spans="1:6" s="7" customFormat="1" x14ac:dyDescent="0.2">
      <c r="A28" s="24">
        <f t="shared" ref="A28:A30" si="14">A27+1</f>
        <v>1</v>
      </c>
      <c r="B28" s="58" t="s">
        <v>55</v>
      </c>
      <c r="C28" s="56" t="s">
        <v>7</v>
      </c>
      <c r="D28" s="57">
        <v>11</v>
      </c>
      <c r="E28" s="32">
        <v>100</v>
      </c>
      <c r="F28" s="21">
        <f t="shared" ref="F28:F35" si="15">ROUND((D28*E28),2)</f>
        <v>1100</v>
      </c>
    </row>
    <row r="29" spans="1:6" s="7" customFormat="1" x14ac:dyDescent="0.2">
      <c r="A29" s="24">
        <f t="shared" si="14"/>
        <v>2</v>
      </c>
      <c r="B29" s="61" t="s">
        <v>35</v>
      </c>
      <c r="C29" s="62" t="s">
        <v>7</v>
      </c>
      <c r="D29" s="63">
        <v>11</v>
      </c>
      <c r="E29" s="64">
        <v>15</v>
      </c>
      <c r="F29" s="21">
        <f t="shared" si="15"/>
        <v>165</v>
      </c>
    </row>
    <row r="30" spans="1:6" s="7" customFormat="1" x14ac:dyDescent="0.2">
      <c r="A30" s="24">
        <f t="shared" si="14"/>
        <v>3</v>
      </c>
      <c r="B30" s="59" t="s">
        <v>37</v>
      </c>
      <c r="C30" s="56" t="s">
        <v>7</v>
      </c>
      <c r="D30" s="57">
        <v>11</v>
      </c>
      <c r="E30" s="32">
        <v>450</v>
      </c>
      <c r="F30" s="21">
        <f t="shared" si="15"/>
        <v>4950</v>
      </c>
    </row>
    <row r="31" spans="1:6" s="7" customFormat="1" x14ac:dyDescent="0.2">
      <c r="A31" s="24"/>
      <c r="B31" s="39" t="s">
        <v>48</v>
      </c>
      <c r="C31" s="56"/>
      <c r="D31" s="57"/>
      <c r="E31" s="32"/>
      <c r="F31" s="21"/>
    </row>
    <row r="32" spans="1:6" s="7" customFormat="1" x14ac:dyDescent="0.2">
      <c r="A32" s="24">
        <f t="shared" si="13"/>
        <v>1</v>
      </c>
      <c r="B32" s="68" t="s">
        <v>56</v>
      </c>
      <c r="C32" s="23" t="s">
        <v>5</v>
      </c>
      <c r="D32" s="34">
        <v>3</v>
      </c>
      <c r="E32" s="32">
        <v>200</v>
      </c>
      <c r="F32" s="21">
        <f t="shared" ref="F32" si="16">ROUND((D32*E32),2)</f>
        <v>600</v>
      </c>
    </row>
    <row r="33" spans="1:6" s="7" customFormat="1" x14ac:dyDescent="0.2">
      <c r="A33" s="24">
        <f t="shared" si="13"/>
        <v>2</v>
      </c>
      <c r="B33" s="58" t="s">
        <v>57</v>
      </c>
      <c r="C33" s="23" t="s">
        <v>5</v>
      </c>
      <c r="D33" s="34">
        <v>5</v>
      </c>
      <c r="E33" s="32">
        <v>100</v>
      </c>
      <c r="F33" s="21">
        <f t="shared" ref="F33:F34" si="17">ROUND((D33*E33),2)</f>
        <v>500</v>
      </c>
    </row>
    <row r="34" spans="1:6" s="7" customFormat="1" x14ac:dyDescent="0.2">
      <c r="A34" s="24">
        <f t="shared" si="13"/>
        <v>3</v>
      </c>
      <c r="B34" s="61" t="s">
        <v>60</v>
      </c>
      <c r="C34" s="23" t="s">
        <v>5</v>
      </c>
      <c r="D34" s="63">
        <v>9</v>
      </c>
      <c r="E34" s="64">
        <v>15</v>
      </c>
      <c r="F34" s="21">
        <f t="shared" si="17"/>
        <v>135</v>
      </c>
    </row>
    <row r="35" spans="1:6" s="7" customFormat="1" x14ac:dyDescent="0.2">
      <c r="A35" s="24">
        <f t="shared" si="13"/>
        <v>4</v>
      </c>
      <c r="B35" s="58" t="s">
        <v>58</v>
      </c>
      <c r="C35" s="56" t="s">
        <v>5</v>
      </c>
      <c r="D35" s="57">
        <v>9</v>
      </c>
      <c r="E35" s="32">
        <v>400</v>
      </c>
      <c r="F35" s="21">
        <f t="shared" si="15"/>
        <v>3600</v>
      </c>
    </row>
    <row r="36" spans="1:6" s="7" customFormat="1" x14ac:dyDescent="0.2">
      <c r="A36" s="24"/>
      <c r="B36" s="54" t="s">
        <v>59</v>
      </c>
      <c r="C36" s="23"/>
      <c r="D36" s="34"/>
      <c r="E36" s="32"/>
      <c r="F36" s="21"/>
    </row>
    <row r="37" spans="1:6" s="7" customFormat="1" x14ac:dyDescent="0.2">
      <c r="A37" s="24"/>
      <c r="B37" s="46" t="s">
        <v>34</v>
      </c>
      <c r="C37" s="65"/>
      <c r="D37" s="66"/>
      <c r="E37" s="32"/>
      <c r="F37" s="67"/>
    </row>
    <row r="38" spans="1:6" s="7" customFormat="1" x14ac:dyDescent="0.2">
      <c r="A38" s="24">
        <f>A36+1</f>
        <v>1</v>
      </c>
      <c r="B38" s="61" t="s">
        <v>54</v>
      </c>
      <c r="C38" s="62" t="s">
        <v>7</v>
      </c>
      <c r="D38" s="63">
        <v>1.8</v>
      </c>
      <c r="E38" s="64">
        <v>15</v>
      </c>
      <c r="F38" s="21">
        <f t="shared" ref="F38:F39" si="18">ROUND((D38*E38),2)</f>
        <v>27</v>
      </c>
    </row>
    <row r="39" spans="1:6" s="7" customFormat="1" x14ac:dyDescent="0.2">
      <c r="A39" s="24">
        <f t="shared" ref="A39" si="19">A38+1</f>
        <v>2</v>
      </c>
      <c r="B39" s="49" t="s">
        <v>42</v>
      </c>
      <c r="C39" s="50" t="s">
        <v>7</v>
      </c>
      <c r="D39" s="63">
        <v>1.8</v>
      </c>
      <c r="E39" s="32">
        <v>450</v>
      </c>
      <c r="F39" s="21">
        <f t="shared" si="18"/>
        <v>810</v>
      </c>
    </row>
    <row r="40" spans="1:6" s="7" customFormat="1" x14ac:dyDescent="0.2">
      <c r="A40" s="24"/>
      <c r="B40" s="42" t="s">
        <v>32</v>
      </c>
      <c r="C40" s="50"/>
      <c r="D40" s="51"/>
      <c r="E40" s="32"/>
      <c r="F40" s="21"/>
    </row>
    <row r="41" spans="1:6" s="7" customFormat="1" x14ac:dyDescent="0.2">
      <c r="A41" s="24">
        <f t="shared" ref="A41:A43" si="20">A40+1</f>
        <v>1</v>
      </c>
      <c r="B41" s="58" t="s">
        <v>55</v>
      </c>
      <c r="C41" s="56" t="s">
        <v>7</v>
      </c>
      <c r="D41" s="57">
        <v>14.8</v>
      </c>
      <c r="E41" s="32">
        <v>100</v>
      </c>
      <c r="F41" s="21">
        <f t="shared" ref="F41:F43" si="21">ROUND((D41*E41),2)</f>
        <v>1480</v>
      </c>
    </row>
    <row r="42" spans="1:6" s="7" customFormat="1" x14ac:dyDescent="0.2">
      <c r="A42" s="24">
        <f t="shared" si="20"/>
        <v>2</v>
      </c>
      <c r="B42" s="61" t="s">
        <v>35</v>
      </c>
      <c r="C42" s="62" t="s">
        <v>7</v>
      </c>
      <c r="D42" s="63">
        <v>14.8</v>
      </c>
      <c r="E42" s="64">
        <v>15</v>
      </c>
      <c r="F42" s="21">
        <f>ROUND((D42*E42),2)</f>
        <v>222</v>
      </c>
    </row>
    <row r="43" spans="1:6" s="7" customFormat="1" x14ac:dyDescent="0.2">
      <c r="A43" s="24">
        <f t="shared" si="20"/>
        <v>3</v>
      </c>
      <c r="B43" s="59" t="s">
        <v>37</v>
      </c>
      <c r="C43" s="56" t="s">
        <v>7</v>
      </c>
      <c r="D43" s="57">
        <v>14.8</v>
      </c>
      <c r="E43" s="32">
        <v>450</v>
      </c>
      <c r="F43" s="21">
        <f t="shared" si="21"/>
        <v>6660</v>
      </c>
    </row>
    <row r="44" spans="1:6" s="7" customFormat="1" x14ac:dyDescent="0.2">
      <c r="A44" s="24"/>
      <c r="B44" s="46"/>
      <c r="C44" s="23"/>
      <c r="D44" s="34"/>
      <c r="E44" s="32"/>
      <c r="F44" s="21"/>
    </row>
    <row r="45" spans="1:6" s="7" customFormat="1" x14ac:dyDescent="0.2">
      <c r="A45" s="24"/>
      <c r="B45" s="54" t="s">
        <v>61</v>
      </c>
      <c r="C45" s="56"/>
      <c r="D45" s="57"/>
      <c r="E45" s="32"/>
      <c r="F45" s="21"/>
    </row>
    <row r="46" spans="1:6" s="7" customFormat="1" x14ac:dyDescent="0.2">
      <c r="A46" s="24">
        <f t="shared" ref="A46:A55" si="22">A45+1</f>
        <v>1</v>
      </c>
      <c r="B46" s="60" t="s">
        <v>62</v>
      </c>
      <c r="C46" s="56" t="s">
        <v>5</v>
      </c>
      <c r="D46" s="57">
        <v>210</v>
      </c>
      <c r="E46" s="32">
        <v>20</v>
      </c>
      <c r="F46" s="21">
        <f t="shared" ref="F46:F49" si="23">ROUND((D46*E46),2)</f>
        <v>4200</v>
      </c>
    </row>
    <row r="47" spans="1:6" s="7" customFormat="1" x14ac:dyDescent="0.2">
      <c r="A47" s="24">
        <f t="shared" si="22"/>
        <v>2</v>
      </c>
      <c r="B47" s="58" t="s">
        <v>63</v>
      </c>
      <c r="C47" s="56" t="s">
        <v>5</v>
      </c>
      <c r="D47" s="57">
        <v>4.5</v>
      </c>
      <c r="E47" s="32">
        <v>20</v>
      </c>
      <c r="F47" s="21">
        <f t="shared" si="23"/>
        <v>90</v>
      </c>
    </row>
    <row r="48" spans="1:6" s="7" customFormat="1" x14ac:dyDescent="0.2">
      <c r="A48" s="24">
        <f t="shared" si="22"/>
        <v>3</v>
      </c>
      <c r="B48" s="59" t="s">
        <v>64</v>
      </c>
      <c r="C48" s="56" t="s">
        <v>28</v>
      </c>
      <c r="D48" s="57">
        <v>35</v>
      </c>
      <c r="E48" s="32">
        <v>120</v>
      </c>
      <c r="F48" s="21">
        <f t="shared" si="23"/>
        <v>4200</v>
      </c>
    </row>
    <row r="49" spans="1:6" s="7" customFormat="1" x14ac:dyDescent="0.2">
      <c r="A49" s="24">
        <f t="shared" si="22"/>
        <v>4</v>
      </c>
      <c r="B49" s="40" t="s">
        <v>65</v>
      </c>
      <c r="C49" s="23" t="s">
        <v>5</v>
      </c>
      <c r="D49" s="34">
        <v>110</v>
      </c>
      <c r="E49" s="32">
        <v>10</v>
      </c>
      <c r="F49" s="21">
        <f t="shared" si="23"/>
        <v>1100</v>
      </c>
    </row>
    <row r="50" spans="1:6" s="7" customFormat="1" x14ac:dyDescent="0.2">
      <c r="A50" s="24">
        <f t="shared" si="22"/>
        <v>5</v>
      </c>
      <c r="B50" s="40" t="s">
        <v>66</v>
      </c>
      <c r="C50" s="23" t="s">
        <v>28</v>
      </c>
      <c r="D50" s="34">
        <v>2</v>
      </c>
      <c r="E50" s="32">
        <v>100</v>
      </c>
      <c r="F50" s="21">
        <f t="shared" ref="F50" si="24">ROUND((D50*E50),2)</f>
        <v>200</v>
      </c>
    </row>
    <row r="51" spans="1:6" s="7" customFormat="1" x14ac:dyDescent="0.2">
      <c r="A51" s="24">
        <f t="shared" si="22"/>
        <v>6</v>
      </c>
      <c r="B51" s="40" t="s">
        <v>67</v>
      </c>
      <c r="C51" s="23" t="s">
        <v>28</v>
      </c>
      <c r="D51" s="34">
        <v>16</v>
      </c>
      <c r="E51" s="32">
        <v>50</v>
      </c>
      <c r="F51" s="21">
        <f t="shared" ref="F51:F54" si="25">ROUND((D51*E51),2)</f>
        <v>800</v>
      </c>
    </row>
    <row r="52" spans="1:6" s="7" customFormat="1" x14ac:dyDescent="0.2">
      <c r="A52" s="24">
        <f t="shared" si="22"/>
        <v>7</v>
      </c>
      <c r="B52" s="40" t="s">
        <v>68</v>
      </c>
      <c r="C52" s="23" t="s">
        <v>28</v>
      </c>
      <c r="D52" s="34">
        <v>2</v>
      </c>
      <c r="E52" s="32">
        <v>1000</v>
      </c>
      <c r="F52" s="21">
        <f t="shared" si="25"/>
        <v>2000</v>
      </c>
    </row>
    <row r="53" spans="1:6" s="7" customFormat="1" x14ac:dyDescent="0.2">
      <c r="A53" s="24">
        <f t="shared" si="22"/>
        <v>8</v>
      </c>
      <c r="B53" s="40" t="s">
        <v>69</v>
      </c>
      <c r="C53" s="23" t="s">
        <v>28</v>
      </c>
      <c r="D53" s="34">
        <v>9</v>
      </c>
      <c r="E53" s="32">
        <v>125</v>
      </c>
      <c r="F53" s="21">
        <f t="shared" si="25"/>
        <v>1125</v>
      </c>
    </row>
    <row r="54" spans="1:6" s="7" customFormat="1" x14ac:dyDescent="0.2">
      <c r="A54" s="24">
        <f t="shared" si="22"/>
        <v>9</v>
      </c>
      <c r="B54" s="44" t="s">
        <v>70</v>
      </c>
      <c r="C54" s="23" t="s">
        <v>28</v>
      </c>
      <c r="D54" s="34">
        <v>2</v>
      </c>
      <c r="E54" s="32">
        <v>250</v>
      </c>
      <c r="F54" s="21">
        <f t="shared" si="25"/>
        <v>500</v>
      </c>
    </row>
    <row r="55" spans="1:6" s="7" customFormat="1" x14ac:dyDescent="0.2">
      <c r="A55" s="24">
        <f t="shared" si="22"/>
        <v>10</v>
      </c>
      <c r="B55" s="44" t="s">
        <v>71</v>
      </c>
      <c r="C55" s="23" t="s">
        <v>28</v>
      </c>
      <c r="D55" s="34">
        <v>2</v>
      </c>
      <c r="E55" s="32">
        <v>350</v>
      </c>
      <c r="F55" s="21">
        <f t="shared" ref="F55" si="26">ROUND((D55*E55),2)</f>
        <v>700</v>
      </c>
    </row>
    <row r="56" spans="1:6" s="7" customFormat="1" x14ac:dyDescent="0.2">
      <c r="A56" s="24">
        <f t="shared" ref="A56:A64" si="27">A55+1</f>
        <v>11</v>
      </c>
      <c r="B56" s="58" t="s">
        <v>72</v>
      </c>
      <c r="C56" s="56" t="s">
        <v>28</v>
      </c>
      <c r="D56" s="34">
        <v>1</v>
      </c>
      <c r="E56" s="32">
        <v>500</v>
      </c>
      <c r="F56" s="21">
        <f t="shared" ref="F56:F59" si="28">ROUND((D56*E56),2)</f>
        <v>500</v>
      </c>
    </row>
    <row r="57" spans="1:6" s="7" customFormat="1" x14ac:dyDescent="0.2">
      <c r="A57" s="24">
        <f t="shared" si="27"/>
        <v>12</v>
      </c>
      <c r="B57" s="60" t="s">
        <v>73</v>
      </c>
      <c r="C57" s="56" t="s">
        <v>28</v>
      </c>
      <c r="D57" s="34">
        <v>31</v>
      </c>
      <c r="E57" s="32">
        <v>130</v>
      </c>
      <c r="F57" s="21">
        <f t="shared" si="28"/>
        <v>4030</v>
      </c>
    </row>
    <row r="58" spans="1:6" s="7" customFormat="1" x14ac:dyDescent="0.2">
      <c r="A58" s="24">
        <f t="shared" si="27"/>
        <v>13</v>
      </c>
      <c r="B58" s="58" t="s">
        <v>74</v>
      </c>
      <c r="C58" s="56" t="s">
        <v>28</v>
      </c>
      <c r="D58" s="34">
        <v>6</v>
      </c>
      <c r="E58" s="32">
        <v>130</v>
      </c>
      <c r="F58" s="21">
        <f t="shared" si="28"/>
        <v>780</v>
      </c>
    </row>
    <row r="59" spans="1:6" s="7" customFormat="1" x14ac:dyDescent="0.2">
      <c r="A59" s="24">
        <f t="shared" si="27"/>
        <v>14</v>
      </c>
      <c r="B59" s="59" t="s">
        <v>75</v>
      </c>
      <c r="C59" s="56" t="s">
        <v>28</v>
      </c>
      <c r="D59" s="34">
        <v>14</v>
      </c>
      <c r="E59" s="32">
        <v>150</v>
      </c>
      <c r="F59" s="21">
        <f t="shared" si="28"/>
        <v>2100</v>
      </c>
    </row>
    <row r="60" spans="1:6" s="7" customFormat="1" x14ac:dyDescent="0.2">
      <c r="A60" s="24">
        <f t="shared" si="27"/>
        <v>15</v>
      </c>
      <c r="B60" s="59" t="s">
        <v>76</v>
      </c>
      <c r="C60" s="56" t="s">
        <v>28</v>
      </c>
      <c r="D60" s="34">
        <v>2</v>
      </c>
      <c r="E60" s="32">
        <v>150</v>
      </c>
      <c r="F60" s="21">
        <f t="shared" ref="F60:F62" si="29">ROUND((D60*E60),2)</f>
        <v>300</v>
      </c>
    </row>
    <row r="61" spans="1:6" s="7" customFormat="1" x14ac:dyDescent="0.2">
      <c r="A61" s="24">
        <f t="shared" si="27"/>
        <v>16</v>
      </c>
      <c r="B61" s="59" t="s">
        <v>77</v>
      </c>
      <c r="C61" s="56" t="s">
        <v>5</v>
      </c>
      <c r="D61" s="34">
        <v>20</v>
      </c>
      <c r="E61" s="32">
        <v>20</v>
      </c>
      <c r="F61" s="21">
        <f t="shared" si="29"/>
        <v>400</v>
      </c>
    </row>
    <row r="62" spans="1:6" s="7" customFormat="1" x14ac:dyDescent="0.2">
      <c r="A62" s="24">
        <f t="shared" si="27"/>
        <v>17</v>
      </c>
      <c r="B62" s="59" t="s">
        <v>78</v>
      </c>
      <c r="C62" s="56" t="s">
        <v>28</v>
      </c>
      <c r="D62" s="34">
        <v>1</v>
      </c>
      <c r="E62" s="32">
        <v>20</v>
      </c>
      <c r="F62" s="21">
        <f t="shared" si="29"/>
        <v>20</v>
      </c>
    </row>
    <row r="63" spans="1:6" s="7" customFormat="1" x14ac:dyDescent="0.2">
      <c r="A63" s="24">
        <f t="shared" si="27"/>
        <v>18</v>
      </c>
      <c r="B63" s="59" t="s">
        <v>79</v>
      </c>
      <c r="C63" s="56" t="s">
        <v>5</v>
      </c>
      <c r="D63" s="57">
        <v>40</v>
      </c>
      <c r="E63" s="32">
        <v>100</v>
      </c>
      <c r="F63" s="21">
        <f t="shared" ref="F63:F64" si="30">ROUND((D63*E63),2)</f>
        <v>4000</v>
      </c>
    </row>
    <row r="64" spans="1:6" s="7" customFormat="1" x14ac:dyDescent="0.2">
      <c r="A64" s="24">
        <f t="shared" si="27"/>
        <v>19</v>
      </c>
      <c r="B64" s="58" t="s">
        <v>80</v>
      </c>
      <c r="C64" s="56" t="s">
        <v>5</v>
      </c>
      <c r="D64" s="57">
        <v>40</v>
      </c>
      <c r="E64" s="32">
        <v>40</v>
      </c>
      <c r="F64" s="21">
        <f t="shared" si="30"/>
        <v>1600</v>
      </c>
    </row>
    <row r="65" spans="1:6" s="7" customFormat="1" x14ac:dyDescent="0.2">
      <c r="A65" s="24"/>
      <c r="B65" s="58"/>
      <c r="C65" s="56"/>
      <c r="D65" s="57"/>
      <c r="E65" s="32"/>
      <c r="F65" s="21"/>
    </row>
    <row r="66" spans="1:6" s="7" customFormat="1" x14ac:dyDescent="0.2">
      <c r="A66" s="24"/>
      <c r="B66" s="54" t="s">
        <v>81</v>
      </c>
      <c r="C66" s="56"/>
      <c r="D66" s="57"/>
      <c r="E66" s="32"/>
      <c r="F66" s="21"/>
    </row>
    <row r="67" spans="1:6" s="7" customFormat="1" x14ac:dyDescent="0.2">
      <c r="A67" s="24">
        <f t="shared" ref="A67:A81" si="31">A66+1</f>
        <v>1</v>
      </c>
      <c r="B67" s="60" t="s">
        <v>82</v>
      </c>
      <c r="C67" s="56" t="s">
        <v>5</v>
      </c>
      <c r="D67" s="57">
        <v>7</v>
      </c>
      <c r="E67" s="32">
        <v>180</v>
      </c>
      <c r="F67" s="21">
        <f t="shared" ref="F67:F81" si="32">ROUND((D67*E67),2)</f>
        <v>1260</v>
      </c>
    </row>
    <row r="68" spans="1:6" s="7" customFormat="1" x14ac:dyDescent="0.2">
      <c r="A68" s="24">
        <f t="shared" si="31"/>
        <v>2</v>
      </c>
      <c r="B68" s="58" t="s">
        <v>83</v>
      </c>
      <c r="C68" s="56" t="s">
        <v>84</v>
      </c>
      <c r="D68" s="57">
        <v>2</v>
      </c>
      <c r="E68" s="32">
        <v>650</v>
      </c>
      <c r="F68" s="21">
        <f t="shared" si="32"/>
        <v>1300</v>
      </c>
    </row>
    <row r="69" spans="1:6" s="7" customFormat="1" x14ac:dyDescent="0.2">
      <c r="A69" s="24">
        <f t="shared" si="31"/>
        <v>3</v>
      </c>
      <c r="B69" s="59" t="s">
        <v>85</v>
      </c>
      <c r="C69" s="56" t="s">
        <v>28</v>
      </c>
      <c r="D69" s="57">
        <v>14</v>
      </c>
      <c r="E69" s="32">
        <v>1000</v>
      </c>
      <c r="F69" s="21">
        <f t="shared" si="32"/>
        <v>14000</v>
      </c>
    </row>
    <row r="70" spans="1:6" s="7" customFormat="1" x14ac:dyDescent="0.2">
      <c r="A70" s="24">
        <f t="shared" si="31"/>
        <v>4</v>
      </c>
      <c r="B70" s="40" t="s">
        <v>86</v>
      </c>
      <c r="C70" s="23" t="s">
        <v>5</v>
      </c>
      <c r="D70" s="34">
        <v>9</v>
      </c>
      <c r="E70" s="32">
        <v>100</v>
      </c>
      <c r="F70" s="21">
        <f t="shared" si="32"/>
        <v>900</v>
      </c>
    </row>
    <row r="71" spans="1:6" s="7" customFormat="1" x14ac:dyDescent="0.2">
      <c r="A71" s="24">
        <f t="shared" si="31"/>
        <v>5</v>
      </c>
      <c r="B71" s="40" t="s">
        <v>87</v>
      </c>
      <c r="C71" s="23" t="s">
        <v>28</v>
      </c>
      <c r="D71" s="34">
        <v>1</v>
      </c>
      <c r="E71" s="32">
        <v>350</v>
      </c>
      <c r="F71" s="21">
        <f t="shared" si="32"/>
        <v>350</v>
      </c>
    </row>
    <row r="72" spans="1:6" s="7" customFormat="1" x14ac:dyDescent="0.2">
      <c r="A72" s="24">
        <f t="shared" si="31"/>
        <v>6</v>
      </c>
      <c r="B72" s="40" t="s">
        <v>88</v>
      </c>
      <c r="C72" s="23" t="s">
        <v>28</v>
      </c>
      <c r="D72" s="34">
        <v>1</v>
      </c>
      <c r="E72" s="32">
        <v>850</v>
      </c>
      <c r="F72" s="21">
        <f t="shared" si="32"/>
        <v>850</v>
      </c>
    </row>
    <row r="73" spans="1:6" s="7" customFormat="1" x14ac:dyDescent="0.2">
      <c r="A73" s="24">
        <f t="shared" si="31"/>
        <v>7</v>
      </c>
      <c r="B73" s="40" t="s">
        <v>89</v>
      </c>
      <c r="C73" s="23" t="s">
        <v>28</v>
      </c>
      <c r="D73" s="34">
        <v>2</v>
      </c>
      <c r="E73" s="32">
        <v>600</v>
      </c>
      <c r="F73" s="21">
        <f t="shared" si="32"/>
        <v>1200</v>
      </c>
    </row>
    <row r="74" spans="1:6" s="7" customFormat="1" x14ac:dyDescent="0.2">
      <c r="A74" s="24">
        <f t="shared" si="31"/>
        <v>8</v>
      </c>
      <c r="B74" s="40" t="s">
        <v>90</v>
      </c>
      <c r="C74" s="23" t="s">
        <v>28</v>
      </c>
      <c r="D74" s="34">
        <v>2</v>
      </c>
      <c r="E74" s="32">
        <v>500</v>
      </c>
      <c r="F74" s="21">
        <f t="shared" si="32"/>
        <v>1000</v>
      </c>
    </row>
    <row r="75" spans="1:6" s="7" customFormat="1" x14ac:dyDescent="0.2">
      <c r="A75" s="24">
        <f t="shared" si="31"/>
        <v>9</v>
      </c>
      <c r="B75" s="44" t="s">
        <v>91</v>
      </c>
      <c r="C75" s="23" t="s">
        <v>28</v>
      </c>
      <c r="D75" s="34">
        <v>4</v>
      </c>
      <c r="E75" s="32">
        <v>350</v>
      </c>
      <c r="F75" s="21">
        <f t="shared" si="32"/>
        <v>1400</v>
      </c>
    </row>
    <row r="76" spans="1:6" s="7" customFormat="1" x14ac:dyDescent="0.2">
      <c r="A76" s="24"/>
      <c r="B76" s="44"/>
      <c r="C76" s="23"/>
      <c r="D76" s="34"/>
      <c r="E76" s="32"/>
      <c r="F76" s="21"/>
    </row>
    <row r="77" spans="1:6" s="7" customFormat="1" x14ac:dyDescent="0.2">
      <c r="A77" s="24"/>
      <c r="B77" s="54" t="s">
        <v>92</v>
      </c>
      <c r="C77" s="56"/>
      <c r="D77" s="34"/>
      <c r="E77" s="32"/>
      <c r="F77" s="21"/>
    </row>
    <row r="78" spans="1:6" s="7" customFormat="1" x14ac:dyDescent="0.2">
      <c r="A78" s="24">
        <f t="shared" si="31"/>
        <v>1</v>
      </c>
      <c r="B78" s="60" t="s">
        <v>93</v>
      </c>
      <c r="C78" s="56" t="s">
        <v>28</v>
      </c>
      <c r="D78" s="34">
        <v>1</v>
      </c>
      <c r="E78" s="32">
        <v>1500</v>
      </c>
      <c r="F78" s="21">
        <f t="shared" si="32"/>
        <v>1500</v>
      </c>
    </row>
    <row r="79" spans="1:6" s="7" customFormat="1" x14ac:dyDescent="0.2">
      <c r="A79" s="24">
        <f t="shared" si="31"/>
        <v>2</v>
      </c>
      <c r="B79" s="58" t="s">
        <v>94</v>
      </c>
      <c r="C79" s="56" t="s">
        <v>28</v>
      </c>
      <c r="D79" s="34">
        <v>9</v>
      </c>
      <c r="E79" s="32">
        <v>250</v>
      </c>
      <c r="F79" s="21">
        <f t="shared" si="32"/>
        <v>2250</v>
      </c>
    </row>
    <row r="80" spans="1:6" s="7" customFormat="1" x14ac:dyDescent="0.2">
      <c r="A80" s="24"/>
      <c r="B80" s="54" t="s">
        <v>95</v>
      </c>
      <c r="C80" s="56"/>
      <c r="D80" s="34"/>
      <c r="E80" s="32"/>
      <c r="F80" s="21"/>
    </row>
    <row r="81" spans="1:8" s="7" customFormat="1" x14ac:dyDescent="0.2">
      <c r="A81" s="24">
        <f t="shared" si="31"/>
        <v>1</v>
      </c>
      <c r="B81" s="59" t="s">
        <v>96</v>
      </c>
      <c r="C81" s="56" t="s">
        <v>28</v>
      </c>
      <c r="D81" s="34">
        <v>2</v>
      </c>
      <c r="E81" s="32">
        <v>1700</v>
      </c>
      <c r="F81" s="21">
        <f t="shared" si="32"/>
        <v>3400</v>
      </c>
    </row>
    <row r="82" spans="1:8" s="7" customFormat="1" x14ac:dyDescent="0.2">
      <c r="A82" s="24"/>
      <c r="B82" s="45"/>
      <c r="C82" s="23"/>
      <c r="D82" s="34"/>
      <c r="E82" s="32"/>
      <c r="F82" s="21"/>
    </row>
    <row r="83" spans="1:8" ht="14.25" customHeight="1" x14ac:dyDescent="0.2">
      <c r="A83" s="24"/>
      <c r="B83" s="12" t="s">
        <v>31</v>
      </c>
      <c r="C83" s="23"/>
      <c r="D83" s="35"/>
      <c r="E83" s="33"/>
      <c r="F83" s="36">
        <f>SUM(F3:F82)</f>
        <v>140439.79999999999</v>
      </c>
    </row>
    <row r="84" spans="1:8" ht="14.25" customHeight="1" x14ac:dyDescent="0.2">
      <c r="A84" s="4"/>
      <c r="B84" s="31" t="s">
        <v>29</v>
      </c>
      <c r="C84" s="13"/>
      <c r="D84" s="20"/>
      <c r="E84" s="32"/>
      <c r="F84" s="21"/>
    </row>
    <row r="85" spans="1:8" x14ac:dyDescent="0.2">
      <c r="A85" s="4"/>
      <c r="B85" s="15" t="s">
        <v>97</v>
      </c>
      <c r="C85" s="56" t="s">
        <v>28</v>
      </c>
      <c r="D85" s="57">
        <v>1</v>
      </c>
      <c r="E85" s="32">
        <v>1000</v>
      </c>
      <c r="F85" s="21">
        <f t="shared" ref="F85" si="33">ROUND((D85*E85),2)</f>
        <v>1000</v>
      </c>
    </row>
    <row r="86" spans="1:8" x14ac:dyDescent="0.2">
      <c r="A86" s="4"/>
      <c r="B86" s="37" t="s">
        <v>30</v>
      </c>
      <c r="C86" s="27"/>
      <c r="D86" s="28"/>
      <c r="E86" s="29"/>
      <c r="F86" s="30">
        <f>F83+F85</f>
        <v>141439.79999999999</v>
      </c>
    </row>
    <row r="87" spans="1:8" x14ac:dyDescent="0.2">
      <c r="A87" s="4"/>
      <c r="B87" s="26"/>
      <c r="C87" s="27"/>
      <c r="D87" s="28"/>
      <c r="E87" s="27"/>
      <c r="F87" s="28"/>
    </row>
    <row r="88" spans="1:8" x14ac:dyDescent="0.2">
      <c r="A88" s="4"/>
      <c r="B88" s="26"/>
      <c r="C88" s="27"/>
      <c r="D88" s="28"/>
      <c r="E88" s="27"/>
      <c r="F88" s="28"/>
    </row>
    <row r="90" spans="1:8" x14ac:dyDescent="0.2">
      <c r="G90" s="25"/>
      <c r="H90" s="25"/>
    </row>
    <row r="1497" spans="1:6" ht="15" customHeight="1" x14ac:dyDescent="0.2">
      <c r="C1497" s="10"/>
      <c r="D1497" s="20"/>
      <c r="E1497" s="1"/>
      <c r="F1497" s="21">
        <f>D1497*E1497</f>
        <v>0</v>
      </c>
    </row>
    <row r="1498" spans="1:6" ht="16.5" customHeight="1" x14ac:dyDescent="0.2">
      <c r="A1498" s="4"/>
      <c r="B1498" s="14" t="s">
        <v>27</v>
      </c>
      <c r="C1498" s="23" t="s">
        <v>7</v>
      </c>
      <c r="D1498" s="20">
        <f>1.5*2.7</f>
        <v>4.0500000000000007</v>
      </c>
      <c r="E1498" s="1">
        <v>7</v>
      </c>
      <c r="F1498" s="21">
        <f t="shared" ref="F1498:F1508" si="34">D1498*E1498</f>
        <v>28.350000000000005</v>
      </c>
    </row>
    <row r="1499" spans="1:6" x14ac:dyDescent="0.2">
      <c r="A1499" s="4">
        <v>1</v>
      </c>
      <c r="B1499" s="16" t="s">
        <v>25</v>
      </c>
      <c r="C1499" s="23" t="s">
        <v>7</v>
      </c>
      <c r="D1499" s="20">
        <f>1.5*2.7</f>
        <v>4.0500000000000007</v>
      </c>
      <c r="E1499" s="1">
        <v>50</v>
      </c>
      <c r="F1499" s="21">
        <f t="shared" si="34"/>
        <v>202.50000000000003</v>
      </c>
    </row>
    <row r="1500" spans="1:6" ht="12" customHeight="1" x14ac:dyDescent="0.2">
      <c r="A1500" s="4">
        <v>2</v>
      </c>
      <c r="B1500" s="16" t="s">
        <v>26</v>
      </c>
      <c r="C1500" s="10" t="s">
        <v>7</v>
      </c>
      <c r="D1500" s="20">
        <f>(1.5+2.76+1.5)*2.7-1.2*2.1+2.76*1</f>
        <v>15.792</v>
      </c>
      <c r="E1500" s="1">
        <v>7</v>
      </c>
      <c r="F1500" s="21">
        <f t="shared" si="34"/>
        <v>110.544</v>
      </c>
    </row>
    <row r="1501" spans="1:6" ht="12.75" customHeight="1" x14ac:dyDescent="0.2">
      <c r="A1501" s="4">
        <v>3</v>
      </c>
      <c r="B1501" s="9" t="s">
        <v>9</v>
      </c>
      <c r="C1501" s="10" t="s">
        <v>7</v>
      </c>
      <c r="D1501" s="20">
        <f t="shared" ref="D1501:D1503" si="35">(1.5+2.76+1.5)*2.7-1.2*2.1+2.76*1</f>
        <v>15.792</v>
      </c>
      <c r="E1501" s="1">
        <v>45</v>
      </c>
      <c r="F1501" s="21">
        <f>D1501*E1501</f>
        <v>710.64</v>
      </c>
    </row>
    <row r="1502" spans="1:6" ht="12" customHeight="1" x14ac:dyDescent="0.2">
      <c r="A1502" s="4">
        <v>4</v>
      </c>
      <c r="B1502" s="9" t="s">
        <v>10</v>
      </c>
      <c r="C1502" s="10" t="s">
        <v>7</v>
      </c>
      <c r="D1502" s="20">
        <f t="shared" si="35"/>
        <v>15.792</v>
      </c>
      <c r="E1502" s="1">
        <v>7</v>
      </c>
      <c r="F1502" s="21">
        <f t="shared" si="34"/>
        <v>110.544</v>
      </c>
    </row>
    <row r="1503" spans="1:6" ht="12.95" customHeight="1" x14ac:dyDescent="0.2">
      <c r="A1503" s="4">
        <v>5</v>
      </c>
      <c r="B1503" s="9" t="s">
        <v>11</v>
      </c>
      <c r="C1503" s="10" t="s">
        <v>7</v>
      </c>
      <c r="D1503" s="20">
        <f t="shared" si="35"/>
        <v>15.792</v>
      </c>
      <c r="E1503" s="1">
        <v>35</v>
      </c>
      <c r="F1503" s="21">
        <f t="shared" si="34"/>
        <v>552.72</v>
      </c>
    </row>
    <row r="1504" spans="1:6" ht="12.95" customHeight="1" x14ac:dyDescent="0.2">
      <c r="A1504" s="4">
        <f>A1503+1</f>
        <v>6</v>
      </c>
      <c r="B1504" s="16" t="s">
        <v>19</v>
      </c>
      <c r="C1504" s="10" t="s">
        <v>7</v>
      </c>
      <c r="D1504" s="20">
        <f>1.5*2.76</f>
        <v>4.1399999999999997</v>
      </c>
      <c r="E1504" s="1">
        <v>90</v>
      </c>
      <c r="F1504" s="21">
        <f t="shared" si="34"/>
        <v>372.59999999999997</v>
      </c>
    </row>
    <row r="1505" spans="1:6" x14ac:dyDescent="0.2">
      <c r="A1505" s="4">
        <v>7</v>
      </c>
      <c r="B1505" s="9" t="s">
        <v>17</v>
      </c>
      <c r="C1505" s="10" t="s">
        <v>7</v>
      </c>
      <c r="D1505" s="20">
        <f t="shared" ref="D1505:D1512" si="36">1.5*2.76</f>
        <v>4.1399999999999997</v>
      </c>
      <c r="E1505" s="1">
        <v>7</v>
      </c>
      <c r="F1505" s="21">
        <f t="shared" si="34"/>
        <v>28.979999999999997</v>
      </c>
    </row>
    <row r="1506" spans="1:6" ht="14.25" customHeight="1" x14ac:dyDescent="0.2">
      <c r="A1506" s="4">
        <f>A1505+1</f>
        <v>8</v>
      </c>
      <c r="B1506" s="9" t="s">
        <v>14</v>
      </c>
      <c r="C1506" s="10" t="s">
        <v>7</v>
      </c>
      <c r="D1506" s="20">
        <f t="shared" si="36"/>
        <v>4.1399999999999997</v>
      </c>
      <c r="E1506" s="1">
        <v>70</v>
      </c>
      <c r="F1506" s="21">
        <f t="shared" si="34"/>
        <v>289.79999999999995</v>
      </c>
    </row>
    <row r="1507" spans="1:6" ht="14.25" customHeight="1" x14ac:dyDescent="0.2">
      <c r="A1507" s="4">
        <f>A1506+1</f>
        <v>9</v>
      </c>
      <c r="B1507" s="16" t="s">
        <v>23</v>
      </c>
      <c r="C1507" s="10" t="s">
        <v>7</v>
      </c>
      <c r="D1507" s="20">
        <f t="shared" si="36"/>
        <v>4.1399999999999997</v>
      </c>
      <c r="E1507" s="1">
        <v>7</v>
      </c>
      <c r="F1507" s="21">
        <f t="shared" si="34"/>
        <v>28.979999999999997</v>
      </c>
    </row>
    <row r="1508" spans="1:6" x14ac:dyDescent="0.2">
      <c r="A1508" s="4">
        <f>A1507+1</f>
        <v>10</v>
      </c>
      <c r="B1508" s="11" t="s">
        <v>15</v>
      </c>
      <c r="C1508" s="10" t="s">
        <v>7</v>
      </c>
      <c r="D1508" s="20">
        <f t="shared" si="36"/>
        <v>4.1399999999999997</v>
      </c>
      <c r="E1508" s="1">
        <v>30</v>
      </c>
      <c r="F1508" s="21">
        <f t="shared" si="34"/>
        <v>124.19999999999999</v>
      </c>
    </row>
    <row r="1509" spans="1:6" ht="14.25" customHeight="1" x14ac:dyDescent="0.2">
      <c r="A1509" s="4">
        <f>A1508+1</f>
        <v>11</v>
      </c>
      <c r="B1509" s="12" t="s">
        <v>16</v>
      </c>
      <c r="C1509" s="10" t="s">
        <v>5</v>
      </c>
      <c r="D1509" s="20">
        <f>(1.5+2.76)*2</f>
        <v>8.52</v>
      </c>
      <c r="E1509" s="1">
        <v>25</v>
      </c>
      <c r="F1509" s="21">
        <f>D1509*E1509</f>
        <v>213</v>
      </c>
    </row>
    <row r="1510" spans="1:6" ht="15" customHeight="1" x14ac:dyDescent="0.2">
      <c r="A1510" s="4">
        <v>12</v>
      </c>
      <c r="B1510" s="9" t="s">
        <v>12</v>
      </c>
      <c r="C1510" s="10" t="s">
        <v>7</v>
      </c>
      <c r="D1510" s="20">
        <f t="shared" si="36"/>
        <v>4.1399999999999997</v>
      </c>
      <c r="E1510" s="1">
        <v>7</v>
      </c>
      <c r="F1510" s="21">
        <f t="shared" ref="F1510:F1513" si="37">D1510*E1510</f>
        <v>28.979999999999997</v>
      </c>
    </row>
    <row r="1511" spans="1:6" ht="14.25" customHeight="1" x14ac:dyDescent="0.2">
      <c r="A1511" s="4">
        <f>A1510+1</f>
        <v>13</v>
      </c>
      <c r="B1511" s="12" t="s">
        <v>20</v>
      </c>
      <c r="C1511" s="10" t="s">
        <v>7</v>
      </c>
      <c r="D1511" s="20">
        <f t="shared" si="36"/>
        <v>4.1399999999999997</v>
      </c>
      <c r="E1511" s="1">
        <v>7</v>
      </c>
      <c r="F1511" s="21">
        <f t="shared" si="37"/>
        <v>28.979999999999997</v>
      </c>
    </row>
    <row r="1512" spans="1:6" ht="14.25" customHeight="1" x14ac:dyDescent="0.2">
      <c r="A1512" s="4">
        <v>14</v>
      </c>
      <c r="B1512" s="15" t="s">
        <v>21</v>
      </c>
      <c r="C1512" s="10" t="s">
        <v>7</v>
      </c>
      <c r="D1512" s="20">
        <f t="shared" si="36"/>
        <v>4.1399999999999997</v>
      </c>
      <c r="E1512" s="22">
        <v>45</v>
      </c>
      <c r="F1512" s="21">
        <f t="shared" si="37"/>
        <v>186.29999999999998</v>
      </c>
    </row>
    <row r="1513" spans="1:6" ht="14.25" customHeight="1" x14ac:dyDescent="0.2">
      <c r="A1513" s="4">
        <f t="shared" ref="A1513:A1514" si="38">A1512+1</f>
        <v>15</v>
      </c>
      <c r="B1513" s="15" t="s">
        <v>22</v>
      </c>
      <c r="C1513" s="10" t="s">
        <v>5</v>
      </c>
      <c r="D1513" s="20">
        <f>(1.5+2.76)*2</f>
        <v>8.52</v>
      </c>
      <c r="E1513" s="1">
        <v>25</v>
      </c>
      <c r="F1513" s="21">
        <f t="shared" si="37"/>
        <v>213</v>
      </c>
    </row>
    <row r="1514" spans="1:6" x14ac:dyDescent="0.2">
      <c r="A1514" s="4">
        <f t="shared" si="38"/>
        <v>16</v>
      </c>
      <c r="B1514" s="11" t="s">
        <v>18</v>
      </c>
    </row>
    <row r="1517" spans="1:6" ht="16.5" customHeight="1" x14ac:dyDescent="0.2">
      <c r="C1517" s="23" t="s">
        <v>7</v>
      </c>
      <c r="D1517" s="20">
        <f>(5.02*2.7)-0.8*2.1</f>
        <v>11.874000000000001</v>
      </c>
      <c r="E1517" s="1">
        <v>7</v>
      </c>
      <c r="F1517" s="21">
        <f t="shared" ref="F1517:F1518" si="39">D1517*E1517</f>
        <v>83.118000000000009</v>
      </c>
    </row>
    <row r="1518" spans="1:6" x14ac:dyDescent="0.2">
      <c r="A1518" s="4">
        <v>1</v>
      </c>
      <c r="B1518" s="16" t="s">
        <v>25</v>
      </c>
      <c r="C1518" s="23" t="s">
        <v>7</v>
      </c>
      <c r="D1518" s="20">
        <f>(5.02*2.7)-0.8*2.1</f>
        <v>11.874000000000001</v>
      </c>
      <c r="E1518" s="1">
        <v>50</v>
      </c>
      <c r="F1518" s="21">
        <f t="shared" si="39"/>
        <v>593.70000000000005</v>
      </c>
    </row>
    <row r="1519" spans="1:6" ht="12" customHeight="1" x14ac:dyDescent="0.2">
      <c r="A1519" s="4">
        <v>2</v>
      </c>
      <c r="B1519" s="16" t="s">
        <v>26</v>
      </c>
      <c r="C1519" s="10" t="s">
        <v>7</v>
      </c>
      <c r="D1519" s="20">
        <f>(5.02+3.03)*2*2.7-0.8*2.1-1.2*2.1</f>
        <v>39.269999999999996</v>
      </c>
      <c r="E1519" s="1">
        <v>7</v>
      </c>
      <c r="F1519" s="21">
        <f>D1519*E1519</f>
        <v>274.89</v>
      </c>
    </row>
    <row r="1520" spans="1:6" ht="12.75" customHeight="1" x14ac:dyDescent="0.2">
      <c r="A1520" s="4">
        <v>3</v>
      </c>
      <c r="B1520" s="9" t="s">
        <v>9</v>
      </c>
      <c r="C1520" s="10" t="s">
        <v>7</v>
      </c>
      <c r="D1520" s="20">
        <f t="shared" ref="D1520:D1522" si="40">(5.02+3.03)*2*2.7-0.8*2.1-1.2*2.1</f>
        <v>39.269999999999996</v>
      </c>
      <c r="E1520" s="1">
        <v>45</v>
      </c>
      <c r="F1520" s="21">
        <f>D1520*E1520</f>
        <v>1767.1499999999999</v>
      </c>
    </row>
    <row r="1521" spans="1:6" ht="12" customHeight="1" x14ac:dyDescent="0.2">
      <c r="A1521" s="4">
        <v>4</v>
      </c>
      <c r="B1521" s="9" t="s">
        <v>10</v>
      </c>
      <c r="C1521" s="10" t="s">
        <v>7</v>
      </c>
      <c r="D1521" s="20">
        <f t="shared" si="40"/>
        <v>39.269999999999996</v>
      </c>
      <c r="E1521" s="1">
        <v>7</v>
      </c>
      <c r="F1521" s="21">
        <f t="shared" ref="F1521:F1532" si="41">D1521*E1521</f>
        <v>274.89</v>
      </c>
    </row>
    <row r="1522" spans="1:6" ht="12.95" customHeight="1" x14ac:dyDescent="0.2">
      <c r="A1522" s="4">
        <v>5</v>
      </c>
      <c r="B1522" s="9" t="s">
        <v>11</v>
      </c>
      <c r="C1522" s="10" t="s">
        <v>7</v>
      </c>
      <c r="D1522" s="20">
        <f t="shared" si="40"/>
        <v>39.269999999999996</v>
      </c>
      <c r="E1522" s="1">
        <v>35</v>
      </c>
      <c r="F1522" s="21">
        <f t="shared" si="41"/>
        <v>1374.4499999999998</v>
      </c>
    </row>
    <row r="1523" spans="1:6" ht="12" customHeight="1" x14ac:dyDescent="0.2">
      <c r="A1523" s="4">
        <f t="shared" ref="A1523" si="42">A1522+1</f>
        <v>6</v>
      </c>
      <c r="B1523" s="16" t="s">
        <v>19</v>
      </c>
      <c r="C1523" s="10" t="s">
        <v>7</v>
      </c>
      <c r="D1523" s="20">
        <f>5.02*3.03</f>
        <v>15.210599999999998</v>
      </c>
      <c r="E1523" s="1">
        <v>7</v>
      </c>
      <c r="F1523" s="21">
        <f t="shared" si="41"/>
        <v>106.47419999999998</v>
      </c>
    </row>
    <row r="1524" spans="1:6" ht="14.25" customHeight="1" x14ac:dyDescent="0.2">
      <c r="A1524" s="4">
        <v>7</v>
      </c>
      <c r="B1524" s="12" t="s">
        <v>20</v>
      </c>
      <c r="C1524" s="10" t="s">
        <v>7</v>
      </c>
      <c r="D1524" s="20">
        <f t="shared" ref="D1524:D1525" si="43">5.02*3.03</f>
        <v>15.210599999999998</v>
      </c>
      <c r="E1524" s="1">
        <v>7</v>
      </c>
      <c r="F1524" s="21">
        <f t="shared" si="41"/>
        <v>106.47419999999998</v>
      </c>
    </row>
    <row r="1525" spans="1:6" ht="14.25" customHeight="1" x14ac:dyDescent="0.2">
      <c r="A1525" s="4">
        <v>8</v>
      </c>
      <c r="B1525" s="15" t="s">
        <v>21</v>
      </c>
      <c r="C1525" s="10" t="s">
        <v>7</v>
      </c>
      <c r="D1525" s="20">
        <f t="shared" si="43"/>
        <v>15.210599999999998</v>
      </c>
      <c r="E1525" s="22">
        <v>45</v>
      </c>
      <c r="F1525" s="21">
        <f t="shared" si="41"/>
        <v>684.47699999999986</v>
      </c>
    </row>
    <row r="1526" spans="1:6" ht="14.25" customHeight="1" x14ac:dyDescent="0.2">
      <c r="A1526" s="4">
        <f>A1525+1</f>
        <v>9</v>
      </c>
      <c r="B1526" s="15" t="s">
        <v>22</v>
      </c>
      <c r="C1526" s="10" t="s">
        <v>5</v>
      </c>
      <c r="D1526" s="20">
        <f>(5.02+3.03)*2-0.8-1.2</f>
        <v>14.099999999999998</v>
      </c>
      <c r="E1526" s="1">
        <v>25</v>
      </c>
      <c r="F1526" s="21">
        <f t="shared" si="41"/>
        <v>352.49999999999994</v>
      </c>
    </row>
    <row r="1527" spans="1:6" ht="16.5" customHeight="1" x14ac:dyDescent="0.2">
      <c r="A1527" s="4">
        <v>10</v>
      </c>
      <c r="B1527" s="11" t="s">
        <v>18</v>
      </c>
      <c r="C1527" s="10" t="s">
        <v>7</v>
      </c>
      <c r="D1527" s="20">
        <f>5.02*3.03</f>
        <v>15.210599999999998</v>
      </c>
      <c r="E1527" s="1">
        <v>90</v>
      </c>
      <c r="F1527" s="21">
        <f t="shared" si="41"/>
        <v>1368.9539999999997</v>
      </c>
    </row>
    <row r="1528" spans="1:6" x14ac:dyDescent="0.2">
      <c r="A1528" s="4">
        <v>11</v>
      </c>
      <c r="B1528" s="9" t="s">
        <v>17</v>
      </c>
      <c r="C1528" s="10" t="s">
        <v>7</v>
      </c>
      <c r="D1528" s="20">
        <f t="shared" ref="D1528:D1531" si="44">5.02*3.03</f>
        <v>15.210599999999998</v>
      </c>
      <c r="E1528" s="1">
        <v>7</v>
      </c>
      <c r="F1528" s="21">
        <f t="shared" si="41"/>
        <v>106.47419999999998</v>
      </c>
    </row>
    <row r="1529" spans="1:6" ht="14.25" customHeight="1" x14ac:dyDescent="0.2">
      <c r="A1529" s="4">
        <f t="shared" ref="A1529:A1532" si="45">A1528+1</f>
        <v>12</v>
      </c>
      <c r="B1529" s="9" t="s">
        <v>14</v>
      </c>
      <c r="C1529" s="10" t="s">
        <v>7</v>
      </c>
      <c r="D1529" s="20">
        <f t="shared" si="44"/>
        <v>15.210599999999998</v>
      </c>
      <c r="E1529" s="1">
        <v>70</v>
      </c>
      <c r="F1529" s="21">
        <f t="shared" si="41"/>
        <v>1064.7419999999997</v>
      </c>
    </row>
    <row r="1530" spans="1:6" ht="14.25" customHeight="1" x14ac:dyDescent="0.2">
      <c r="A1530" s="4">
        <f t="shared" si="45"/>
        <v>13</v>
      </c>
      <c r="B1530" s="9" t="s">
        <v>13</v>
      </c>
      <c r="C1530" s="10" t="s">
        <v>7</v>
      </c>
      <c r="D1530" s="20">
        <f t="shared" si="44"/>
        <v>15.210599999999998</v>
      </c>
      <c r="E1530" s="1">
        <v>7</v>
      </c>
      <c r="F1530" s="21">
        <f t="shared" si="41"/>
        <v>106.47419999999998</v>
      </c>
    </row>
    <row r="1531" spans="1:6" x14ac:dyDescent="0.2">
      <c r="A1531" s="4">
        <f t="shared" si="45"/>
        <v>14</v>
      </c>
      <c r="B1531" s="11" t="s">
        <v>15</v>
      </c>
      <c r="C1531" s="10" t="s">
        <v>7</v>
      </c>
      <c r="D1531" s="20">
        <f t="shared" si="44"/>
        <v>15.210599999999998</v>
      </c>
      <c r="E1531" s="1">
        <v>30</v>
      </c>
      <c r="F1531" s="21">
        <f t="shared" si="41"/>
        <v>456.31799999999993</v>
      </c>
    </row>
    <row r="1532" spans="1:6" ht="14.25" customHeight="1" x14ac:dyDescent="0.2">
      <c r="A1532" s="4">
        <f t="shared" si="45"/>
        <v>15</v>
      </c>
      <c r="B1532" s="12" t="s">
        <v>16</v>
      </c>
      <c r="C1532" s="10" t="s">
        <v>5</v>
      </c>
      <c r="D1532" s="20">
        <f>(5.02+3.03)*2</f>
        <v>16.099999999999998</v>
      </c>
      <c r="E1532" s="1">
        <v>25</v>
      </c>
      <c r="F1532" s="21">
        <f t="shared" si="41"/>
        <v>402.49999999999994</v>
      </c>
    </row>
    <row r="1533" spans="1:6" x14ac:dyDescent="0.2">
      <c r="A1533" s="4">
        <v>16</v>
      </c>
      <c r="B1533" s="9" t="s">
        <v>12</v>
      </c>
    </row>
    <row r="1534" spans="1:6" ht="16.5" customHeight="1" x14ac:dyDescent="0.2">
      <c r="C1534" s="23" t="s">
        <v>7</v>
      </c>
      <c r="D1534" s="20">
        <f>(3.05+2.05)*2*2.6-2.05*2.45-2.25*2.4</f>
        <v>16.0975</v>
      </c>
      <c r="E1534" s="1">
        <v>7</v>
      </c>
      <c r="F1534" s="21">
        <f t="shared" ref="F1534:F1535" si="46">D1534*E1534</f>
        <v>112.6825</v>
      </c>
    </row>
    <row r="1535" spans="1:6" x14ac:dyDescent="0.2">
      <c r="A1535" s="4">
        <v>1</v>
      </c>
      <c r="B1535" s="16" t="s">
        <v>25</v>
      </c>
      <c r="C1535" s="23" t="s">
        <v>7</v>
      </c>
      <c r="D1535" s="20">
        <f t="shared" ref="D1535:D1539" si="47">(3.05+2.05)*2*2.6-2.05*2.45-2.25*2.4</f>
        <v>16.0975</v>
      </c>
      <c r="E1535" s="1">
        <v>50</v>
      </c>
      <c r="F1535" s="21">
        <f t="shared" si="46"/>
        <v>804.875</v>
      </c>
    </row>
    <row r="1536" spans="1:6" ht="12" customHeight="1" x14ac:dyDescent="0.2">
      <c r="A1536" s="4">
        <v>2</v>
      </c>
      <c r="B1536" s="16" t="s">
        <v>26</v>
      </c>
      <c r="C1536" s="10" t="s">
        <v>7</v>
      </c>
      <c r="D1536" s="20">
        <f t="shared" si="47"/>
        <v>16.0975</v>
      </c>
      <c r="E1536" s="1">
        <v>7</v>
      </c>
      <c r="F1536" s="21">
        <f>D1536*E1536</f>
        <v>112.6825</v>
      </c>
    </row>
    <row r="1537" spans="1:6" ht="12.75" customHeight="1" x14ac:dyDescent="0.2">
      <c r="A1537" s="4">
        <v>3</v>
      </c>
      <c r="B1537" s="9" t="s">
        <v>9</v>
      </c>
      <c r="C1537" s="10" t="s">
        <v>7</v>
      </c>
      <c r="D1537" s="20">
        <f t="shared" si="47"/>
        <v>16.0975</v>
      </c>
      <c r="E1537" s="1">
        <v>45</v>
      </c>
      <c r="F1537" s="21">
        <f>D1537*E1537</f>
        <v>724.38750000000005</v>
      </c>
    </row>
    <row r="1538" spans="1:6" ht="12" customHeight="1" x14ac:dyDescent="0.2">
      <c r="A1538" s="4">
        <v>4</v>
      </c>
      <c r="B1538" s="9" t="s">
        <v>10</v>
      </c>
      <c r="C1538" s="10" t="s">
        <v>7</v>
      </c>
      <c r="D1538" s="20">
        <f t="shared" si="47"/>
        <v>16.0975</v>
      </c>
      <c r="E1538" s="1">
        <v>7</v>
      </c>
      <c r="F1538" s="21">
        <f t="shared" ref="F1538:F1551" si="48">D1538*E1538</f>
        <v>112.6825</v>
      </c>
    </row>
    <row r="1539" spans="1:6" ht="12.95" customHeight="1" x14ac:dyDescent="0.2">
      <c r="A1539" s="4">
        <v>5</v>
      </c>
      <c r="B1539" s="9" t="s">
        <v>11</v>
      </c>
      <c r="C1539" s="10" t="s">
        <v>7</v>
      </c>
      <c r="D1539" s="20">
        <f t="shared" si="47"/>
        <v>16.0975</v>
      </c>
      <c r="E1539" s="1">
        <v>35</v>
      </c>
      <c r="F1539" s="21">
        <f t="shared" si="48"/>
        <v>563.41250000000002</v>
      </c>
    </row>
    <row r="1540" spans="1:6" ht="12" customHeight="1" x14ac:dyDescent="0.2">
      <c r="A1540" s="4">
        <f t="shared" ref="A1540" si="49">A1539+1</f>
        <v>6</v>
      </c>
      <c r="B1540" s="16" t="s">
        <v>19</v>
      </c>
      <c r="C1540" s="10" t="s">
        <v>7</v>
      </c>
      <c r="D1540" s="20">
        <f>3.05*2.05</f>
        <v>6.2524999999999995</v>
      </c>
      <c r="E1540" s="1">
        <v>7</v>
      </c>
      <c r="F1540" s="21">
        <f t="shared" si="48"/>
        <v>43.767499999999998</v>
      </c>
    </row>
    <row r="1541" spans="1:6" ht="14.25" customHeight="1" x14ac:dyDescent="0.2">
      <c r="A1541" s="4">
        <v>7</v>
      </c>
      <c r="B1541" s="12" t="s">
        <v>20</v>
      </c>
      <c r="C1541" s="10" t="s">
        <v>7</v>
      </c>
      <c r="D1541" s="20">
        <f t="shared" ref="D1541:D1548" si="50">3.05*2.05</f>
        <v>6.2524999999999995</v>
      </c>
      <c r="E1541" s="1">
        <v>7</v>
      </c>
      <c r="F1541" s="21">
        <f t="shared" si="48"/>
        <v>43.767499999999998</v>
      </c>
    </row>
    <row r="1542" spans="1:6" ht="14.25" customHeight="1" x14ac:dyDescent="0.2">
      <c r="A1542" s="4">
        <v>8</v>
      </c>
      <c r="B1542" s="15" t="s">
        <v>21</v>
      </c>
      <c r="C1542" s="10" t="s">
        <v>7</v>
      </c>
      <c r="D1542" s="20">
        <f t="shared" si="50"/>
        <v>6.2524999999999995</v>
      </c>
      <c r="E1542" s="22">
        <v>45</v>
      </c>
      <c r="F1542" s="21">
        <f t="shared" si="48"/>
        <v>281.36249999999995</v>
      </c>
    </row>
    <row r="1543" spans="1:6" ht="14.25" customHeight="1" x14ac:dyDescent="0.2">
      <c r="A1543" s="4">
        <f>A1542+1</f>
        <v>9</v>
      </c>
      <c r="B1543" s="15" t="s">
        <v>22</v>
      </c>
      <c r="C1543" s="10" t="s">
        <v>5</v>
      </c>
      <c r="D1543" s="20">
        <f>(3.12+2.82)*2-0.8+(1.5+2.5)*2</f>
        <v>19.079999999999998</v>
      </c>
      <c r="E1543" s="1">
        <v>25</v>
      </c>
      <c r="F1543" s="21">
        <f t="shared" si="48"/>
        <v>476.99999999999994</v>
      </c>
    </row>
    <row r="1544" spans="1:6" ht="16.5" customHeight="1" x14ac:dyDescent="0.2">
      <c r="A1544" s="4">
        <v>10</v>
      </c>
      <c r="B1544" s="11" t="s">
        <v>18</v>
      </c>
      <c r="C1544" s="10" t="s">
        <v>7</v>
      </c>
      <c r="D1544" s="20">
        <f t="shared" si="50"/>
        <v>6.2524999999999995</v>
      </c>
      <c r="E1544" s="1">
        <v>90</v>
      </c>
      <c r="F1544" s="21">
        <f t="shared" si="48"/>
        <v>562.72499999999991</v>
      </c>
    </row>
    <row r="1545" spans="1:6" x14ac:dyDescent="0.2">
      <c r="A1545" s="4">
        <v>11</v>
      </c>
      <c r="B1545" s="9" t="s">
        <v>17</v>
      </c>
      <c r="C1545" s="10" t="s">
        <v>7</v>
      </c>
      <c r="D1545" s="20">
        <f t="shared" si="50"/>
        <v>6.2524999999999995</v>
      </c>
      <c r="E1545" s="1">
        <v>7</v>
      </c>
      <c r="F1545" s="21">
        <f t="shared" si="48"/>
        <v>43.767499999999998</v>
      </c>
    </row>
    <row r="1546" spans="1:6" ht="14.25" customHeight="1" x14ac:dyDescent="0.2">
      <c r="A1546" s="4">
        <f t="shared" ref="A1546:A1549" si="51">A1545+1</f>
        <v>12</v>
      </c>
      <c r="B1546" s="9" t="s">
        <v>14</v>
      </c>
      <c r="C1546" s="10" t="s">
        <v>7</v>
      </c>
      <c r="D1546" s="20">
        <f t="shared" si="50"/>
        <v>6.2524999999999995</v>
      </c>
      <c r="E1546" s="1">
        <v>70</v>
      </c>
      <c r="F1546" s="21">
        <f t="shared" si="48"/>
        <v>437.67499999999995</v>
      </c>
    </row>
    <row r="1547" spans="1:6" ht="14.25" customHeight="1" x14ac:dyDescent="0.2">
      <c r="A1547" s="4">
        <f t="shared" si="51"/>
        <v>13</v>
      </c>
      <c r="B1547" s="9" t="s">
        <v>13</v>
      </c>
      <c r="C1547" s="10" t="s">
        <v>7</v>
      </c>
      <c r="D1547" s="20">
        <f t="shared" si="50"/>
        <v>6.2524999999999995</v>
      </c>
      <c r="E1547" s="1">
        <v>7</v>
      </c>
      <c r="F1547" s="21">
        <f t="shared" si="48"/>
        <v>43.767499999999998</v>
      </c>
    </row>
    <row r="1548" spans="1:6" x14ac:dyDescent="0.2">
      <c r="A1548" s="4">
        <f t="shared" si="51"/>
        <v>14</v>
      </c>
      <c r="B1548" s="11" t="s">
        <v>15</v>
      </c>
      <c r="C1548" s="10" t="s">
        <v>7</v>
      </c>
      <c r="D1548" s="20">
        <f t="shared" si="50"/>
        <v>6.2524999999999995</v>
      </c>
      <c r="E1548" s="1">
        <v>30</v>
      </c>
      <c r="F1548" s="21">
        <f t="shared" si="48"/>
        <v>187.57499999999999</v>
      </c>
    </row>
    <row r="1549" spans="1:6" ht="14.25" customHeight="1" x14ac:dyDescent="0.2">
      <c r="A1549" s="4">
        <f t="shared" si="51"/>
        <v>15</v>
      </c>
      <c r="B1549" s="12" t="s">
        <v>16</v>
      </c>
      <c r="C1549" s="10" t="s">
        <v>5</v>
      </c>
      <c r="D1549" s="20">
        <f>(3.05+2.05)*2</f>
        <v>10.199999999999999</v>
      </c>
      <c r="E1549" s="1">
        <v>25</v>
      </c>
      <c r="F1549" s="21">
        <f t="shared" si="48"/>
        <v>254.99999999999997</v>
      </c>
    </row>
    <row r="1550" spans="1:6" ht="14.25" customHeight="1" x14ac:dyDescent="0.2">
      <c r="A1550" s="4">
        <v>16</v>
      </c>
      <c r="B1550" s="9" t="s">
        <v>12</v>
      </c>
      <c r="C1550" s="17" t="s">
        <v>7</v>
      </c>
      <c r="D1550" s="20">
        <v>3</v>
      </c>
      <c r="E1550" s="1">
        <v>120</v>
      </c>
      <c r="F1550" s="21">
        <f t="shared" si="48"/>
        <v>360</v>
      </c>
    </row>
    <row r="1551" spans="1:6" ht="13.5" customHeight="1" x14ac:dyDescent="0.2">
      <c r="A1551" s="4">
        <v>17</v>
      </c>
      <c r="B1551" s="15" t="s">
        <v>24</v>
      </c>
      <c r="C1551" s="10" t="s">
        <v>7</v>
      </c>
      <c r="D1551" s="20">
        <v>3</v>
      </c>
      <c r="E1551" s="1">
        <v>15</v>
      </c>
      <c r="F1551" s="21">
        <f t="shared" si="48"/>
        <v>45</v>
      </c>
    </row>
    <row r="1552" spans="1:6" x14ac:dyDescent="0.2">
      <c r="A1552" s="4">
        <f t="shared" ref="A1552" si="52">A1551+1</f>
        <v>18</v>
      </c>
      <c r="B1552" s="12" t="s">
        <v>8</v>
      </c>
    </row>
  </sheetData>
  <phoneticPr fontId="12" type="noConversion"/>
  <pageMargins left="0.31496062992125984" right="0.31496062992125984" top="0.35433070866141736" bottom="0.35433070866141736" header="0.11811023622047245" footer="0.11811023622047245"/>
  <pageSetup paperSize="9" scale="70" orientation="portrait" horizontalDpi="4294967294" verticalDpi="18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Бомбосх.,архів, коридор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2017-01-03T11:58:04Z</cp:lastPrinted>
  <dcterms:created xsi:type="dcterms:W3CDTF">2006-09-28T05:33:49Z</dcterms:created>
  <dcterms:modified xsi:type="dcterms:W3CDTF">2023-03-22T10:27:07Z</dcterms:modified>
</cp:coreProperties>
</file>