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Z:\Users\ZDUDENKO\ВСЕ РАБОТНИКИ\переформат пш147\"/>
    </mc:Choice>
  </mc:AlternateContent>
  <bookViews>
    <workbookView xWindow="0" yWindow="0" windowWidth="28800" windowHeight="12300" tabRatio="516" firstSheet="2" activeTab="2"/>
  </bookViews>
  <sheets>
    <sheet name="Додаток 2" sheetId="42" state="hidden" r:id="rId1"/>
    <sheet name="Основні положеня" sheetId="40" state="hidden" r:id="rId2"/>
    <sheet name="Лист1" sheetId="51" r:id="rId3"/>
  </sheets>
  <definedNames>
    <definedName name="_xlnm._FilterDatabase" localSheetId="2" hidden="1">Лист1!$A$7:$I$65</definedName>
    <definedName name="Виконується">#REF!</definedName>
  </definedNames>
  <calcPr calcId="162913"/>
</workbook>
</file>

<file path=xl/calcChain.xml><?xml version="1.0" encoding="utf-8"?>
<calcChain xmlns="http://schemas.openxmlformats.org/spreadsheetml/2006/main">
  <c r="K65" i="51" l="1"/>
  <c r="K63" i="51"/>
  <c r="F60" i="51"/>
  <c r="F58" i="51"/>
  <c r="F59" i="51"/>
  <c r="D37" i="51" l="1"/>
  <c r="I38" i="51" l="1"/>
  <c r="K38" i="51" s="1"/>
  <c r="I37" i="51"/>
  <c r="K37" i="51" s="1"/>
  <c r="K56" i="51"/>
  <c r="F54" i="51"/>
  <c r="I14" i="51"/>
  <c r="K14" i="51" s="1"/>
  <c r="K57" i="51"/>
  <c r="F57" i="51"/>
  <c r="K34" i="51"/>
  <c r="F40" i="51"/>
  <c r="I36" i="51"/>
  <c r="K36" i="51" s="1"/>
  <c r="F16" i="51" l="1"/>
  <c r="K17" i="51"/>
  <c r="F17" i="51"/>
  <c r="K55" i="51" l="1"/>
  <c r="K54" i="51"/>
  <c r="K53" i="51"/>
  <c r="F53" i="51"/>
  <c r="K52" i="51"/>
  <c r="K51" i="51"/>
  <c r="K50" i="51"/>
  <c r="F50" i="51"/>
  <c r="K49" i="51"/>
  <c r="K48" i="51"/>
  <c r="K47" i="51"/>
  <c r="F47" i="51"/>
  <c r="K46" i="51"/>
  <c r="K45" i="51"/>
  <c r="F45" i="51"/>
  <c r="K44" i="51"/>
  <c r="K43" i="51"/>
  <c r="F43" i="51"/>
  <c r="K42" i="51"/>
  <c r="K41" i="51"/>
  <c r="F41" i="51"/>
  <c r="F39" i="51"/>
  <c r="F37" i="51"/>
  <c r="F36" i="51"/>
  <c r="F35" i="51"/>
  <c r="F34" i="51"/>
  <c r="F33" i="51"/>
  <c r="F32" i="51"/>
  <c r="F31" i="51"/>
  <c r="F30" i="51"/>
  <c r="F29" i="51"/>
  <c r="F21" i="51"/>
  <c r="F28" i="51"/>
  <c r="F27" i="51"/>
  <c r="F26" i="51"/>
  <c r="F25" i="51"/>
  <c r="F24" i="51"/>
  <c r="F23" i="51"/>
  <c r="F22" i="51"/>
  <c r="F20" i="51"/>
  <c r="F19" i="51"/>
  <c r="F18" i="51"/>
  <c r="F15" i="51"/>
  <c r="F14" i="51"/>
  <c r="F13" i="51"/>
  <c r="K12" i="51"/>
  <c r="K11" i="51"/>
  <c r="K10" i="51"/>
  <c r="F10" i="51"/>
  <c r="F9" i="51"/>
  <c r="K60" i="51" l="1"/>
  <c r="K61" i="51" s="1"/>
  <c r="K62" i="51" s="1"/>
  <c r="F63" i="51"/>
  <c r="K64" i="51" l="1"/>
</calcChain>
</file>

<file path=xl/sharedStrings.xml><?xml version="1.0" encoding="utf-8"?>
<sst xmlns="http://schemas.openxmlformats.org/spreadsheetml/2006/main" count="226" uniqueCount="168">
  <si>
    <t>Додаток 2
до Форми Закупівельної документації у рамках проведення Тендеру, запиту Комерційних пропозицій,
що є Додатком 4 до Положення про закупівлі в АТ «Райффайзен Банк Аваль»,
затвердженого Постановою Правління №П-96/2 від 30.05.2016 р.</t>
  </si>
  <si>
    <t>Додаток 2
до Закупівельної документації у рамках проведення Тендеру, запиту Комерційних пропозицій</t>
  </si>
  <si>
    <t>Перелік  документації Учасника закупівель</t>
  </si>
  <si>
    <t xml:space="preserve">Даний перелік надається  Учасником закупівлі в обов'язковому порядку. Копії документів, зазначені у переліку, повинні бути завірені печаткою підприємства та підписані уповноваженою особою (ми) Учасника закупівлі. У випадку неможливості надати документ, надати письмове пояснення або посилання на таку відсутність. У разі надання колективного Учасника, т.б. підпис майбутнього договору (ів) двома юридичними особами, необхідно надати зазначені документи з огляду залученого колективного учасника. 
</t>
  </si>
  <si>
    <t xml:space="preserve">Інформаційна довідка про контрагента, в якій повідомляється:  назва компанії,  код ЄДРПОУ, юридична та фактична адреси, адреса розташування виробництва, телефон, факс, електронна пошта, адреса Інтернет-сайту (за наявності), банківські реквізити, напрямки діяльності компанії, дані про головну компанію (в разі наявності такої); відомості про  директора та бухгалтера підприємства: П.І.Б., посада, ІПН, роб. та мобільний телефон; відомості про контактну посадову особу  учасника: П.І.Б., посада, повноваження, ІПН, роб. та мобільний телефон. </t>
  </si>
  <si>
    <t>Довідка про відсутність змін до установчих документів та в керівному складі станом на останню дату.</t>
  </si>
  <si>
    <t xml:space="preserve">Копію заяви про відсутність процедури банкрутства юридичної особи, про відсутність упродовж останніх трьох років стягнень контролюючих органів за порушення норм і правил, регулюючих надання  послуг, за умови, що такі послуги відносяться до предмету даного тендеру, про відсутність   заборгованості перед податковими органами та державними фондами.  </t>
  </si>
  <si>
    <t>Баланс  підприємства, декларація з податку на прибуток та про сплату комунального податку за останній звітний період.</t>
  </si>
  <si>
    <t>Дозвіл директора, бухгалтера, контактної особи на обробку їх персональних даних.</t>
  </si>
  <si>
    <t>інші документи у разі потреби додаються до переліку.</t>
  </si>
  <si>
    <t>ПЕРЕЛІК ДОКУМЕНТІВ, ЯКІ ПІДТВЕРДЖУЮТЬ ПОВНОВАЖЕННЯ, КОНТРАГЕНТА НА УКЛАДАННЯ ГОСПОДАРСЬКОГО ДОГОВОРУ</t>
  </si>
  <si>
    <t>Назва розділу документів</t>
  </si>
  <si>
    <t>Назва документу</t>
  </si>
  <si>
    <t>Документи юридичних осіб</t>
  </si>
  <si>
    <t xml:space="preserve">1. Засвідчені нотаріально або уповноваженими особами контрагента та скріплені печаткою контрагента
</t>
  </si>
  <si>
    <t>1. Копія статуту юридичної особи</t>
  </si>
  <si>
    <t>2. Витяг з Єдиного державного реєстру юридичних осіб, фізичних осіб-підприємців та громадських формувань, із зазначенням в ньому усіх відомостей, що можливо отримати з реєстру у формі Витягу, датований не пізніше ніж за 30 днів до дати надання його до Банку;</t>
  </si>
  <si>
    <t>3. Ліцензії та дозволи на здійснення діяльності, яка є предметом договору, що планується укласти з Банком (не надається, якщо відомості про наявність ліцензій та дозволів зазначені у вищевказаному Витягу);</t>
  </si>
  <si>
    <t>4. Копія документів про призначення посадових осіб (наказів, рішень протоколів зборів, відповідно до установчих документів);</t>
  </si>
  <si>
    <t>5. Рішення відповідного органу контрагента про укладання господарського договору згідно з його статутом, в тому числі щодо укладання значного правочину або правочину, щодо вчинення якого є заінтересованість;</t>
  </si>
  <si>
    <t>6. Копія свідоцтва про реєстрацію платника податку на додану вартість (ПДВ)/ витягу з реєстру платників ПДВ або копію свідоцтва про право сплати єдиного податку суб’єктом малого підприємництва/ витягу з Реєстру платників єдиного податку;</t>
  </si>
  <si>
    <t>Документи фізичних осіб – підприємців</t>
  </si>
  <si>
    <t xml:space="preserve">2.
Засвідчені нотаріально або засвідчені підписом контрагента та скріплені його печаткою
</t>
  </si>
  <si>
    <t>1. Витяг з Єдиного державного реєстру юридичних осіб, фізичних осіб-підприємців та громадських формувань, із зазначенням в ньому усіх відомостей, що можливо отримати з реєстру у формі Витягу, датований не пізніше ніж за 30 днів до дати надання його до Банку;</t>
  </si>
  <si>
    <t>2. Ліцензії та дозволи на здійснення діяльності, яка є предметом договору, що планується укладати з Банком(не надається, якщо відомості про наявність ліцензій та дозволів зазначені у вищевказаному Витягу);</t>
  </si>
  <si>
    <t>3. Копія свідоцтва про реєстрацію платника податку на додану вартість (ПДВ)/ витягу з реєстру платників ПДВ або копію свідоцтва про право сплати єдиного податку суб’єктом малого підприємництва/ витягу з Реєстру платників єдиного податку;</t>
  </si>
  <si>
    <t>4. Ксерокопія паспорту та довідка про присвоєння ідентифікаційного номера</t>
  </si>
  <si>
    <t>Документи фізичних осіб</t>
  </si>
  <si>
    <t xml:space="preserve">3. Засвідчені нотаріально або засвідчені підписом контрагента </t>
  </si>
  <si>
    <t>1. Копія паспорту та довідка про присвоєння ідентифікаційного номера (для іноземців – копія закордонного паспорту, посвідки на проживання, дозволу на працевлаштування) та, за необхідності, інші документи, якщо їх надання передбачено  нормативними документами Банку для укладання окремих  видів договорів (договорів підряду тощо.)</t>
  </si>
  <si>
    <t>Документи юридичних осіб-нерезидентів</t>
  </si>
  <si>
    <t>1. Копія легалізованого або засвідченого шляхом проставлення апостиля витягу з торговельного, банківського або судового реєстру або реєстраційного посвідчення місцевого органу влади іноземної держави про реєстрацію юридичної особи, з перекладом на українську мову та засвідченням нотаріусом України підпису перекладача</t>
  </si>
  <si>
    <t>2. Якщо від імені контрагента діє представник за довіреністю – Копія завіреної нотаріально за місцем її видачі, легалізованої або засвідченої шляхом проставлення апостилю довіреності, з перекладом на українську мову та засвідченням нотаріусом України підпису перекладача</t>
  </si>
  <si>
    <t>ДОКУМЕНТИ, ЩО ПІДТВЕРДЖУЮТЬ НАЯВНІСТЬ МАЙНОВИХ ПРАВ/ПРАВ ПРОДАЖУ/ПРАВ НАДАННЯ ТЕХНІЧНОЇ ПІДТРИМКИ ПРОГРАМНОГО ЗАБЕЗПЕЧЕННЯ (ДАЛІ – ПЗ)</t>
  </si>
  <si>
    <t>1. Документи, що підтверджують статус партнера виробника ПЗ:</t>
  </si>
  <si>
    <t xml:space="preserve">
1) авторизаційний лист від виробника ПЗ, що визначає статус співпраці між виробником та партнером (дистриб’ютор, диллер, сертифікований партнер тощо), в якому  має бути інформація про наявний обсяг прав, які є в Учасника як партнера  виробника ПЗ для   цілей закупівлі Банком  - право на продаж ПЗ покупцям або надання послуг техпідтримки ПЗ. Якщо авторизаційний лист містить посилання на статус Учасника із спеціальною абревіатурою та специфічною термінологією, прийнятою в системі виробника, надається лист Учасника (або роз’яснення у відповідній графі заяви-анкети Учасника), в якому вказується роз’яснення що означає такий статус в контексті взаємовідносин із покупцями  із посиланням на дані виробника. 
2) лист від виробника ПЗ із схемою продажу ПЗ та ліцензій щодо прав на ПЗ для кінцевих користувачів-клієнтів. Якщо такий лист від виробника відсутній, Учасник вказує таку інформацію про схему продажу ПЗ та ліцензій  у відповідній графі заяви-анкети Учасника. 
3) текст ліцензії на ПЗ від виробника. Якщо ліцензія виробника на ПЗ розміщена на сайті виробника надається роздрукований з сайту виробника ПЗ текст ліцензії із зазначенням дати роздрукованої редакції ліцензії. Текст ліцензії має бути перекладений на українську мову. 
</t>
  </si>
  <si>
    <t>2. Документи, що підтверджують майнові права на ПЗ (обрати один з варіантів 2.1-2.3)*</t>
  </si>
  <si>
    <r>
      <rPr>
        <b/>
        <sz val="10"/>
        <rFont val="Century Gothic"/>
        <family val="2"/>
        <charset val="204"/>
      </rPr>
      <t>2.1. Документи щодо ПЗ, створеного за участю персоналу (службові твори):</t>
    </r>
    <r>
      <rPr>
        <sz val="10"/>
        <rFont val="Century Gothic"/>
        <family val="2"/>
        <charset val="204"/>
      </rPr>
      <t xml:space="preserve">
1) договір про передачу (відчуження) майнових прав на твір або договір про передачу виключного права на використання твору або договір про розподіл майнових прав на твір, договір про співавторство;
  2) внутрішній нормативний документ (наказ тощо) про склад працівників, які задіяні для створення ПЗ,  службове завдання, трудовий договір/контракт з працівником та/або посадова інструкція тощо;
3) акт про виконання робіт, що стосується створення ПЗ, дані із внутрішнього репозитарію про консолідацію елементів ПЗ, створених працівниками тощо;
4) документи, що підтверджують розрахунок із працівниками-авторами ПЗ;
5) Свідоцтво про реєстрацію авторського права на твір, видане Державною службою інтелектуальної власності та витяг із Державного реєстру свідоцтв про реєстрацію     авторського права на твір (за наявності);
6) технічна/проектна та користувацька документація на ПЗ    (Технічне завдання, ескізний проект, технічний проект, робочий проект, впровадження, інструкція користувача тощо).
 7) вихідний  текст (або фрагменти  вихідного тексту) програми в обсязі,  необхідному для її  ідентифікації
</t>
    </r>
  </si>
  <si>
    <r>
      <rPr>
        <b/>
        <sz val="10"/>
        <rFont val="Century Gothic"/>
        <family val="2"/>
        <charset val="204"/>
      </rPr>
      <t xml:space="preserve">2.2. Документи щодо ПЗ, права на яке придбане від третіх осіб-розробників ПЗ:   </t>
    </r>
    <r>
      <rPr>
        <sz val="10"/>
        <rFont val="Century Gothic"/>
        <family val="2"/>
        <charset val="204"/>
      </rPr>
      <t xml:space="preserve">
1) договір про створення за замовленням ПЗ  або договір про передачу виключного права на ПЗ, до якого додається:
-  акт про виконання робіт, що підтверджує  створення та передачу ПЗ та прав на нього до Учасника;
- документи, що підтверджують розрахунки між Учасником та автором/виконавцем ПЗ (акт звірки, лист автора про повний розрахунок з ним за договором та відсутність претензій до покупця).
2) Свідоцтво про реєстрацію авторського права на твір, видане Державною службою інтелектуальної власності та витяг із Державного реєстру свідоцтв про реєстрацію авторського права на твір (за наявності);
</t>
    </r>
  </si>
  <si>
    <r>
      <rPr>
        <b/>
        <sz val="10"/>
        <rFont val="Century Gothic"/>
        <family val="2"/>
        <charset val="204"/>
      </rPr>
      <t>2.3. Документи на ПЗ, яке перебуває в Учасника в користуванні на правах ліцензії:</t>
    </r>
    <r>
      <rPr>
        <sz val="10"/>
        <rFont val="Century Gothic"/>
        <family val="2"/>
        <charset val="204"/>
      </rPr>
      <t xml:space="preserve">
1) ліцензійний договір та письмовий дозвіл власника виключних майнових прав на передачу прав на ПЗ Банку;
2) документи, що підтверджують наявність у власника виключних майнових прав на ПЗ – надаються  документи згідно п .2.1-2.2. вище в залежності від способу набуття прав на ПЗ.
</t>
    </r>
  </si>
  <si>
    <t>Додаток №1</t>
  </si>
  <si>
    <t xml:space="preserve">Загальні умови та вимоги щодо надання Комерційних пропозицій за наданою Закупівельною документацією 
</t>
  </si>
  <si>
    <t>1. Загальні положення:</t>
  </si>
  <si>
    <t>Предмет Закупівлі:</t>
  </si>
  <si>
    <t>Тендер з вибору підрядників на виконання робіт по поточному ремонту приміщень (в тому числі благоустрій, ремонт/улаштування інженерних мереж) АТ "Райффайзен Банк Аваль" по Україні, строком на 2 роки.</t>
  </si>
  <si>
    <t>1.1. АТ «Райффайзен Банк Аваль» - юридична адреса: Україна, 01011, м. Київ, вул. Лєскова, 9  (надалі — Організатор) запрошує взяти участь у тендері по   поточному ремонту приміщень (в тому числі благоустрій, ремонт/улаштування інженерних мереж)  АТ "Райффайзен Банк Аваль" по Україні, строком на 2 роки.</t>
  </si>
  <si>
    <t>За результатами тендеру буде здійснений вибір підрядників на виконання робіт по поточному ремонту приміщень  АТ "Райффайзен Банк Аваль" у кожному окремому регіоні.</t>
  </si>
  <si>
    <t xml:space="preserve">1.2. За довідками звертатися до Організатора: </t>
  </si>
  <si>
    <r>
      <rPr>
        <sz val="11"/>
        <color indexed="8"/>
        <rFont val="Calibri"/>
        <family val="2"/>
        <charset val="204"/>
      </rPr>
      <t xml:space="preserve">  -  з організаційних і комерційних питань контактна особа – Потурнак Сергій, тел. (050) 380-41-60, e-mail: </t>
    </r>
    <r>
      <rPr>
        <u/>
        <sz val="11"/>
        <color indexed="12"/>
        <rFont val="Calibri"/>
        <family val="2"/>
        <charset val="204"/>
      </rPr>
      <t>sergii.poturnakI@aval.ua;</t>
    </r>
    <r>
      <rPr>
        <sz val="10"/>
        <rFont val="Arial"/>
        <family val="2"/>
        <charset val="204"/>
      </rPr>
      <t xml:space="preserve">
  -  з питань, що стосуються технічних вимог і умов, контактна особа –  Мельниченко Олена, тел.  (050) 415-42-58, e-mail: </t>
    </r>
    <r>
      <rPr>
        <u/>
        <sz val="11"/>
        <color indexed="12"/>
        <rFont val="Calibri"/>
        <family val="2"/>
        <charset val="204"/>
      </rPr>
      <t xml:space="preserve">olena.melnychenko@aval.ua.
</t>
    </r>
    <r>
      <rPr>
        <sz val="11"/>
        <rFont val="Calibri"/>
        <family val="2"/>
        <charset val="204"/>
      </rPr>
      <t xml:space="preserve">  - з питань щодо роботи у електронній системі  – участі в електронній сесії, прохання звертатися до адміністратора системи - Сакович Сергія – (050) 443-70-88.</t>
    </r>
  </si>
  <si>
    <t>1.3. Організатор має право відмінити проведення закупівельної процедури на будь-якому його етапі без виникнення будь-яких зобов’язань зі свого боку стосовно предмету закупівлі та участі в ньому будь-якого залученого постачальника (надалі - Учасник закупівлі).</t>
  </si>
  <si>
    <t>1.4. Укладений за результатами закупівельної процедури договір, фіксує всі досягнуті сторонами домовленості, які не можуть бути змінені Учасником закупівлі після подання  ним комерційної пропозиції.</t>
  </si>
  <si>
    <t>1.5.  Інші документи Організатора і Учасників закупівлі не визначають права і обов’язки сторін у рамках даного Запиту.</t>
  </si>
  <si>
    <t>2. Порядок та умови подання комерційних пропозицій:</t>
  </si>
  <si>
    <t>2.1. Загальні вимоги до Комерційних пропозицій:</t>
  </si>
  <si>
    <t xml:space="preserve"> - Кожен документ, що входить до Комерційної пропозиції, має бути підписаний особою, що має право згідно з законодавством України діяти від імені Учасника без довіреності, або належним чином уповноваженою ним особою на підставі довіреності. В останньому випадку завірена копія довіреності додається до Комерційної пропозиції.
- Кожен документ, що входить до  Комерційної пропозиції, має бути скріплений печаткою Учасника.
- Документи (листи і інформаційні конверти), що входять до Комерційної пропозиції, мають бути скріплені або упаковані таким чином, щоб виключити випадкове випадіння або переміщення сторінок і інформаційних конвертів. 
- Жодні виправлення в тексті Комерційної пропозиції не мають сили, за винятком тих випадків, коли ці виправлення засвідчені рукописним надписом «виправленому вірити» і власноручним підписом уповноваженої особи, розташованим поруч з кожним виправленням.</t>
  </si>
  <si>
    <r>
      <rPr>
        <sz val="11"/>
        <color indexed="8"/>
        <rFont val="Calibri"/>
        <family val="2"/>
        <charset val="204"/>
      </rPr>
      <t xml:space="preserve">2.1.1. В разі проведення запиту шляхом електронної системи iProcurement, </t>
    </r>
    <r>
      <rPr>
        <b/>
        <sz val="11"/>
        <color indexed="8"/>
        <rFont val="Calibri"/>
        <family val="2"/>
        <charset val="204"/>
      </rPr>
      <t>пропозиція має бути роздрукована, завірена печатками, сканована та розміщена в системі iProcurement.</t>
    </r>
  </si>
  <si>
    <r>
      <rPr>
        <sz val="11"/>
        <color indexed="8"/>
        <rFont val="Calibri"/>
        <family val="2"/>
        <charset val="204"/>
      </rPr>
      <t xml:space="preserve">2.1.2. Всі документи, що входять до Комерційної пропозиції.
2.1.3.Склад комерційної пропозиції (скановані):
 - Заповнена та завірена перша стр. запиту (Форма закупівельної док.); 
 - Розрахунок ДЦ - ДЦ, локальний кошторис та підсумкову відомість ресурсів (Excel);
 - пояснювальна записка (в разі необхідності);
 - Протокол розбіжностей до запропонованого договору, в разі необхідності;
 - Електрона модель розрахунку ДЦ в форматі .imd;
 - Скан завірених установчих документів та інших документів вказаних в додатку 2 (можно надати на e-mail: </t>
    </r>
    <r>
      <rPr>
        <u/>
        <sz val="11"/>
        <color indexed="12"/>
        <rFont val="Calibri"/>
        <family val="2"/>
        <charset val="204"/>
      </rPr>
      <t>sergii.poturnakI@aval.ua</t>
    </r>
    <r>
      <rPr>
        <sz val="11"/>
        <rFont val="Calibri"/>
        <family val="2"/>
        <charset val="204"/>
      </rPr>
      <t>).</t>
    </r>
  </si>
  <si>
    <t>2.1.4. Всі документи, що входять до Комерційної пропозиції, мають бути підготовлені українською або російською мовою.</t>
  </si>
  <si>
    <t>2.2. Умови щодо порядку проведення запиту</t>
  </si>
  <si>
    <r>
      <rPr>
        <sz val="11"/>
        <color indexed="8"/>
        <rFont val="Calibri"/>
        <family val="2"/>
        <charset val="204"/>
      </rPr>
      <t>2.2.1. На будь-якому етапі Закупівельної процедури Учасники закупівлі мають право звернутися до Організатора за роз’ясненнями даної Документації. Запити на роз’яснення Документації мають подаватися електронною поштою на функціональну скриньку Організатора (</t>
    </r>
    <r>
      <rPr>
        <u/>
        <sz val="11"/>
        <color indexed="12"/>
        <rFont val="Calibri"/>
        <family val="2"/>
        <charset val="204"/>
      </rPr>
      <t>Procurement DEPARTMENT@aval.ua</t>
    </r>
    <r>
      <rPr>
        <sz val="10"/>
        <rFont val="Arial"/>
        <family val="2"/>
        <charset val="204"/>
      </rPr>
      <t xml:space="preserve">) або  за адресою </t>
    </r>
    <r>
      <rPr>
        <u/>
        <sz val="11"/>
        <color indexed="12"/>
        <rFont val="Calibri"/>
        <family val="2"/>
        <charset val="204"/>
      </rPr>
      <t xml:space="preserve">sergii.poturnak@aval.ua. </t>
    </r>
  </si>
  <si>
    <t>3. Загальні вимоги до Учасників. Підтвердження відповідності вимогам, що пред’являються</t>
  </si>
  <si>
    <t>3.1. У процедурі Запиту можуть взяти участь: 
- організації, які своєчасно подали належним чином підготовлену Комерційну пропозицію,
- організації, які відповідають усім вимогам, приведеним у закупівельній документації.
- організації, у яких відсутні невиконані рішення судових органів, які можуть вплинути на виконання учасником  зобов’язань перед Банком; 
- організація не має знаходитися в процесі ліквідації, реорганізації або під процедурою банкрутства; на її майно не має бути накладений арешт.</t>
  </si>
  <si>
    <t>4. Проведення переговорів та інші етапи Закупівельної процедури:</t>
  </si>
  <si>
    <t>Післі розгляду і оцінки комерційних пропозиці Організатор має право забезпечити проведення переговорів або застосувати електронні торги/електронний аукціон в рамках закупівельної процедури, використання додаткових запитів. У разі письмового звернення Учасника закупівлі з відмовою взяти участь у зазначених заходах,  Організатор закупівлі має право виключити такого учасника з процедури закупівлі.</t>
  </si>
  <si>
    <t>5. Відкриття в системі iProcurement наданих пропозицій, що поступили на запит:</t>
  </si>
  <si>
    <t xml:space="preserve">5.1. Організатор проводить процедуру одночасне відкриття наданих пропозицій, що поступили від Учасників.   </t>
  </si>
  <si>
    <t>6. Оцінка Пропозицій і проведення переговорів:</t>
  </si>
  <si>
    <t>Під час переговорів Організатор уникає розкриття іншим Учасникам змісту отриманих Комерційних пропозицій, а також ходу і змісту переговорів, тобто:
- будь-які переговори між Організатором і Учасником носять конфіденційний характер;
- жодна зі сторін переговорів не розкриває будь-якій іншій особі жодної технічної, цінової або іншої ринкової інформації, що відноситься до цих переговорів, без згоди іншої сторони.</t>
  </si>
  <si>
    <t>7.  Підписання договору:</t>
  </si>
  <si>
    <t xml:space="preserve">7.1. Договір між Організатором і Переможцем/Переможцями підписується в оптимальні для Організатора строки. </t>
  </si>
  <si>
    <t>7.2. Проведення запиту не передбачає автоматичного підписання договору. Організатор має право відмінити закупівлю на будь-якому етапі до підписання договору. Відміна закупівлі після підписання договору визначається умовами договору.</t>
  </si>
  <si>
    <t>8.  Повідомлення Учасників про результати запиту:</t>
  </si>
  <si>
    <t>9. Інші положення:</t>
  </si>
  <si>
    <t>Організатор має право відхилити Комерційну пропозицію Учасників, що уклали між собою будь-яку угоду з метою вплинути на визначення Переможця Закупівельної процедури.</t>
  </si>
  <si>
    <t>№ п/п</t>
  </si>
  <si>
    <t>Найменування робіт</t>
  </si>
  <si>
    <t>Од. вим.</t>
  </si>
  <si>
    <t>Найменування матеріалів</t>
  </si>
  <si>
    <t>Один.          вим.</t>
  </si>
  <si>
    <t>Кількість  матеріалів на Об'єм робіт</t>
  </si>
  <si>
    <t>шт</t>
  </si>
  <si>
    <t>кг</t>
  </si>
  <si>
    <t>л</t>
  </si>
  <si>
    <t>м.кв</t>
  </si>
  <si>
    <t>Обєм на одиницю виміру</t>
  </si>
  <si>
    <t>ВСЬОГО вартість робіт, грн.( без ПДВ)</t>
  </si>
  <si>
    <t>ВСЬОГО вартість матеріалів, грн.  (без ПДВ)</t>
  </si>
  <si>
    <t>Ціна за одиницю виміру (без ПДВ), грн.</t>
  </si>
  <si>
    <t>Вартість всього (без ПДВ), грн.</t>
  </si>
  <si>
    <t>Ціна за одиницю виміру  (без ПДВ), грн.</t>
  </si>
  <si>
    <t>Вартість  всього (без ПДВ), грн.</t>
  </si>
  <si>
    <t>Вартість доставлення матеріалів</t>
  </si>
  <si>
    <t>ВСЬОГО ПО Кошторису  без ПДВ, ГРН.:</t>
  </si>
  <si>
    <t>м</t>
  </si>
  <si>
    <t>Стретс 17мік*50см вага нетто 2,346 (+/-2%)кг макс. Довж палетування 600м.п</t>
  </si>
  <si>
    <t>Гофрокартон 2-х шаровий 1,05x10 м 10.5 м. кв.</t>
  </si>
  <si>
    <t>Клейка стрічка A.T.T. 6397002 прозора 45 мм 100 м</t>
  </si>
  <si>
    <t>Демонтаж настінних панелей аксесуарів 1200 (в проекті під номером 14)</t>
  </si>
  <si>
    <t xml:space="preserve">Демонтаж настінних панелей аксесуарів 600 (13) </t>
  </si>
  <si>
    <t xml:space="preserve">Демонтаж, пакування, маркування стійки «Майстерня чохлів» (11)  </t>
  </si>
  <si>
    <t xml:space="preserve">Демонтаж модуля «Герой» (постер 600-1шт, полиця (ящик) 600-1шт, тумба 600-1шт), Упакувати в гофрокартон, стрейч плівку, погрузити для перевезення  (12) </t>
  </si>
  <si>
    <t>Розбирання стілажу (ШГВ) 900х400х600, упакувака в стрейч плівку, маркування</t>
  </si>
  <si>
    <t>Розбирання стілажу (ШГВ) 1200х400х2400 (26), упакувака в стрейч плівку, маркування, погрузка</t>
  </si>
  <si>
    <t xml:space="preserve">Монтаж настінних панелей аксесуарів 1200 (14) </t>
  </si>
  <si>
    <t xml:space="preserve">Монтаж настінних панелей аксесуарів 600 (13) </t>
  </si>
  <si>
    <t>`</t>
  </si>
  <si>
    <t>Монтаж профілю під лед стрічку</t>
  </si>
  <si>
    <t>м.п.</t>
  </si>
  <si>
    <t xml:space="preserve">Профіль алюмінієвий Светкомплект кутовий анодований ЛПУ 17x17 мм 200 см  </t>
  </si>
  <si>
    <t>линза для профиля</t>
  </si>
  <si>
    <t>Монтаж лед стрічки</t>
  </si>
  <si>
    <t>Стрічка світлодіодна IEK LSR-3528W120 9.6 Вт IP20 12 В холодний (5м.п.)</t>
  </si>
  <si>
    <t>шт.</t>
  </si>
  <si>
    <t>Коннектор IEK IP20 LSCON8-MONO-213-03 3 шт./уп. 8 мм (15см-разъем)</t>
  </si>
  <si>
    <t>Прокладання кабеля до 4 мм2</t>
  </si>
  <si>
    <t>Кабель ШВВП 2*1</t>
  </si>
  <si>
    <t xml:space="preserve"> Вилка електрична кутова Makel із заземленням 250В 16А ABS</t>
  </si>
  <si>
    <t xml:space="preserve">Монтаж транформаторів </t>
  </si>
  <si>
    <t>Перетворювач напруги Светкомплект 12 В 25 Вт IP20 S-25-12</t>
  </si>
  <si>
    <t xml:space="preserve">Вимикач для бра 129 250В білий </t>
  </si>
  <si>
    <t>Монтажна двостороння стрічка 3M VHB надміцна сіра 9 мм х 2 м товщина 1,1 мм</t>
  </si>
  <si>
    <t>Монтаж розеток з підрозетником</t>
  </si>
  <si>
    <t>Розетка із заземленням Schneider Electric Asfora 16 А 250 В без шторок білий</t>
  </si>
  <si>
    <t>Коробка установча блочна 109 поліпропілен</t>
  </si>
  <si>
    <t>Кабель силовой монолит ЗЗЦМ ВВГнгд 3х2,5 медь</t>
  </si>
  <si>
    <t>Прокладання гофротруби з протяжкою кабеля</t>
  </si>
  <si>
    <t>Труба гофрированная с протяжкой UP! (Underprice) ПВХ 20 мм / 50 м</t>
  </si>
  <si>
    <t>кабель ПВС3х1,5, білий</t>
  </si>
  <si>
    <t>Вилка електрична кутова</t>
  </si>
  <si>
    <t>Демонтаж/монтаж дворівневого столу 1250 (6,7) (переміщення)</t>
  </si>
  <si>
    <t>Демонтаж/монтаж термінала поповнення рахунку (18) (переміщення)</t>
  </si>
  <si>
    <t>Демонтаж/монтаж куточка покупця (21) (переміщення)</t>
  </si>
  <si>
    <t>Демонтаж настінних панелей аксесуарів 1200 (14,15)(Пакування, маркування, погрузка )</t>
  </si>
  <si>
    <t>Демонтаж/монтаж дворівневого столу 1650 (5) (переміщення)</t>
  </si>
  <si>
    <t>Демонтаж/монтаж підставки під товар (17)(переміщення)</t>
  </si>
  <si>
    <t>Демонтаж/монтаж бренд зони Vivo (9) (переміщення)</t>
  </si>
  <si>
    <t>Демонтаж/монтаж брендзони Vodafone (16) (переміщення)</t>
  </si>
  <si>
    <t>Демонтаж електрофурнітури</t>
  </si>
  <si>
    <t>Монтаж драйвера(блока живлення)</t>
  </si>
  <si>
    <t>Блок живлення перфорований 12В 15А Срібний</t>
  </si>
  <si>
    <t>Демонтаж/монтаж  бренд зони HyperX (8) (перемішення)</t>
  </si>
  <si>
    <t>Монтаж згідно проекту дворівневих столів 1250 (6) (з розвантаженням)</t>
  </si>
  <si>
    <t xml:space="preserve">Монтаж згідно проекту стелажа під габарітну техніку (27)(з розвантаженням) </t>
  </si>
  <si>
    <t xml:space="preserve">Зібрати та встановити згідно проекту стелаж 1800х900х400 (29) (з розвантаженням) </t>
  </si>
  <si>
    <t>Монтаж згідно проекту постера 600 (28)( з розвантаженням)</t>
  </si>
  <si>
    <t>Шпаклювання отворів на червоній стіні</t>
  </si>
  <si>
    <t>Шпаклювання та зачищення червоних дверей</t>
  </si>
  <si>
    <t>Фарбування червоних дверей (з обох сторін)</t>
  </si>
  <si>
    <t>Фарбування стін (за 2 рази +грунт)</t>
  </si>
  <si>
    <t>СТ 17/10 Глибокопроникаюча грунтовка</t>
  </si>
  <si>
    <t>Фарба акрилатна водоемульсійна Aura® Luxpro 7 шовковистий мат білий 5 л RAL 3020</t>
  </si>
  <si>
    <t>Монтаж плінтуса</t>
  </si>
  <si>
    <t>м/п</t>
  </si>
  <si>
    <t>Демонтаж плінтуса</t>
  </si>
  <si>
    <t>Шпаклівка Sniezka ACRYL-PUTZ ST10 START 5 кг</t>
  </si>
  <si>
    <t>Виготовлення отворів в настінних панелях</t>
  </si>
  <si>
    <t>заглушка меблева бук DC</t>
  </si>
  <si>
    <t>Дюбель для гіпсокартону MOLLY 5x65 мм 4 шт. Expert Fix</t>
  </si>
  <si>
    <t>Підключення кабелю електроживлення від виведення (з-під підлоги) до столу відкритої викладки через колодку на 6 гнізд</t>
  </si>
  <si>
    <t>Колодка для подовжувача Neomax із заземленням 6 гн. Білий</t>
  </si>
  <si>
    <t>Фарба фасадна акрилова водоемульсійна Aura® Fasad мат біла 1,4 кг</t>
  </si>
  <si>
    <t>ВСЬОГО ВАРТІСТЬ МОНТАЖНИХ РОБІТ грн.( без ПДВ):</t>
  </si>
  <si>
    <t>ВСЬОГО ВАРТІСТЬ МАТЕРІАЛІВ МОНТАЖНИХ РОБІТ, грн. (без ПДВ):</t>
  </si>
  <si>
    <t>Найменування будови та її адреса :Переформат в магазині Vodafone м. Харків, вул. Полтавський Шлях, 147</t>
  </si>
  <si>
    <t>Дефектний акт</t>
  </si>
  <si>
    <t xml:space="preserve"> ПДВ , ГРН.:</t>
  </si>
  <si>
    <t>Демонтаж ТВ з кронштейном</t>
  </si>
  <si>
    <t>Монтаж ТВ з кронштейном</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</si>
</sst>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_-* #,##0.00_₴_-;\-* #,##0.00_₴_-;_-* &quot;-&quot;??_₴_-;_-@_-"/>
    <numFmt numFmtId="165" formatCode="[$-419]General"/>
    <numFmt numFmtId="166" formatCode="#,##0.00_ ;[Red]\-#,##0.00\ "/>
    <numFmt numFmtId="167" formatCode="#,##0.00_ ;[Red]\-#,##0.00,"/>
  </numFmts>
  <fonts count="49">
    <font>
      <sz val="10"/>
      <name val="Arial"/>
      <charset val="134"/>
    </font>
    <font>
      <sz val="10"/>
      <name val="Arial"/>
      <family val="2"/>
      <charset val="204"/>
    </font>
    <font>
      <sz val="11"/>
      <name val="Calibri"/>
      <family val="2"/>
      <charset val="204"/>
    </font>
    <font>
      <sz val="11"/>
      <color indexed="8"/>
      <name val="Calibri"/>
      <family val="2"/>
      <charset val="204"/>
    </font>
    <font>
      <b/>
      <sz val="10"/>
      <name val="Century Gothic"/>
      <family val="2"/>
      <charset val="204"/>
    </font>
    <font>
      <b/>
      <sz val="10"/>
      <color indexed="8"/>
      <name val="Century Gothic"/>
      <family val="2"/>
      <charset val="204"/>
    </font>
    <font>
      <b/>
      <sz val="12"/>
      <name val="Century Gothic"/>
      <family val="2"/>
      <charset val="204"/>
    </font>
    <font>
      <u/>
      <sz val="11"/>
      <color indexed="8"/>
      <name val="Calibri"/>
      <family val="2"/>
      <charset val="204"/>
    </font>
    <font>
      <sz val="11"/>
      <color indexed="8"/>
      <name val="Century Gothic"/>
      <family val="2"/>
      <charset val="204"/>
    </font>
    <font>
      <sz val="9"/>
      <name val="Century Gothic"/>
      <family val="2"/>
      <charset val="204"/>
    </font>
    <font>
      <sz val="10"/>
      <color indexed="8"/>
      <name val="Century Gothic"/>
      <family val="2"/>
      <charset val="204"/>
    </font>
    <font>
      <b/>
      <sz val="14"/>
      <name val="Century Gothic"/>
      <family val="2"/>
      <charset val="204"/>
    </font>
    <font>
      <sz val="14"/>
      <color indexed="8"/>
      <name val="Century Gothic"/>
      <family val="2"/>
      <charset val="204"/>
    </font>
    <font>
      <i/>
      <sz val="10"/>
      <name val="Century Gothic"/>
      <family val="2"/>
      <charset val="204"/>
    </font>
    <font>
      <sz val="10"/>
      <name val="Century Gothic"/>
      <family val="2"/>
      <charset val="204"/>
    </font>
    <font>
      <b/>
      <sz val="8"/>
      <color rgb="FF000000"/>
      <name val="Arial"/>
      <family val="2"/>
      <charset val="204"/>
    </font>
    <font>
      <i/>
      <sz val="11"/>
      <color rgb="FF7F7F7F"/>
      <name val="Calibri"/>
      <family val="2"/>
      <charset val="204"/>
      <scheme val="minor"/>
    </font>
    <font>
      <sz val="10"/>
      <name val="Arial Cyr"/>
      <charset val="204"/>
    </font>
    <font>
      <sz val="11"/>
      <name val="Calibri"/>
      <family val="2"/>
      <charset val="204"/>
    </font>
    <font>
      <b/>
      <sz val="13"/>
      <color indexed="56"/>
      <name val="Calibri"/>
      <family val="2"/>
      <charset val="204"/>
    </font>
    <font>
      <sz val="8"/>
      <color rgb="FF000000"/>
      <name val="Arial"/>
      <family val="2"/>
      <charset val="204"/>
    </font>
    <font>
      <sz val="12"/>
      <color rgb="FF000000"/>
      <name val="Arial"/>
      <family val="2"/>
      <charset val="204"/>
    </font>
    <font>
      <sz val="1"/>
      <color rgb="FF000000"/>
      <name val="Arial"/>
      <family val="2"/>
      <charset val="204"/>
    </font>
    <font>
      <sz val="10"/>
      <color rgb="FF000000"/>
      <name val="Arial"/>
      <family val="2"/>
      <charset val="204"/>
    </font>
    <font>
      <sz val="11"/>
      <color theme="1"/>
      <name val="Calibri"/>
      <family val="2"/>
      <charset val="204"/>
      <scheme val="minor"/>
    </font>
    <font>
      <b/>
      <sz val="10"/>
      <color rgb="FF000000"/>
      <name val="Arial"/>
      <family val="2"/>
      <charset val="204"/>
    </font>
    <font>
      <i/>
      <sz val="10"/>
      <color rgb="FF000000"/>
      <name val="Arial"/>
      <family val="2"/>
      <charset val="204"/>
    </font>
    <font>
      <b/>
      <i/>
      <sz val="10"/>
      <color rgb="FF000000"/>
      <name val="Arial"/>
      <family val="2"/>
      <charset val="204"/>
    </font>
    <font>
      <b/>
      <i/>
      <sz val="14"/>
      <color rgb="FFFF8000"/>
      <name val="Bookman Old Style"/>
      <family val="1"/>
      <charset val="204"/>
    </font>
    <font>
      <sz val="11"/>
      <color indexed="9"/>
      <name val="Calibri"/>
      <family val="2"/>
      <charset val="204"/>
    </font>
    <font>
      <sz val="10"/>
      <name val="Helv"/>
      <charset val="204"/>
    </font>
    <font>
      <sz val="11"/>
      <color indexed="8"/>
      <name val="Calibri"/>
      <family val="2"/>
      <charset val="204"/>
    </font>
    <font>
      <i/>
      <sz val="8"/>
      <color rgb="FFFF8000"/>
      <name val="Bookman Old Style"/>
      <family val="1"/>
      <charset val="204"/>
    </font>
    <font>
      <sz val="11"/>
      <color rgb="FF000000"/>
      <name val="Calibri"/>
      <family val="2"/>
      <charset val="204"/>
    </font>
    <font>
      <b/>
      <sz val="12"/>
      <color rgb="FF000000"/>
      <name val="Arial"/>
      <family val="2"/>
      <charset val="204"/>
    </font>
    <font>
      <sz val="10"/>
      <color rgb="FFCA6500"/>
      <name val="Arial"/>
      <family val="2"/>
      <charset val="204"/>
    </font>
    <font>
      <i/>
      <sz val="8"/>
      <color rgb="FF000000"/>
      <name val="Arial"/>
      <family val="2"/>
      <charset val="204"/>
    </font>
    <font>
      <u/>
      <sz val="10"/>
      <color theme="10"/>
      <name val="Arial Cyr"/>
      <charset val="204"/>
    </font>
    <font>
      <u/>
      <sz val="11"/>
      <color indexed="12"/>
      <name val="Calibri"/>
      <family val="2"/>
      <charset val="204"/>
    </font>
    <font>
      <b/>
      <sz val="11"/>
      <color indexed="8"/>
      <name val="Calibri"/>
      <family val="2"/>
      <charset val="204"/>
    </font>
    <font>
      <sz val="10"/>
      <name val="Arial"/>
      <family val="2"/>
      <charset val="204"/>
    </font>
    <font>
      <sz val="11"/>
      <color theme="1"/>
      <name val="Times New Roman"/>
      <family val="1"/>
      <charset val="204"/>
    </font>
    <font>
      <sz val="11"/>
      <color indexed="8"/>
      <name val="Calibri"/>
      <family val="2"/>
      <charset val="204"/>
    </font>
    <font>
      <b/>
      <sz val="11"/>
      <color theme="1"/>
      <name val="Times New Roman"/>
      <family val="1"/>
      <charset val="204"/>
    </font>
    <font>
      <sz val="10"/>
      <name val="Arial Cyr"/>
      <family val="2"/>
      <charset val="204"/>
    </font>
    <font>
      <sz val="11"/>
      <name val="Times New Roman"/>
      <family val="1"/>
      <charset val="204"/>
    </font>
    <font>
      <b/>
      <sz val="11"/>
      <name val="Times New Roman"/>
      <family val="1"/>
      <charset val="204"/>
    </font>
    <font>
      <u/>
      <sz val="10"/>
      <color theme="10"/>
      <name val="Arial"/>
      <family val="2"/>
      <charset val="204"/>
    </font>
    <font>
      <sz val="11"/>
      <color rgb="FF000000"/>
      <name val="Times New Roman"/>
      <family val="1"/>
      <charset val="204"/>
    </font>
  </fonts>
  <fills count="12">
    <fill>
      <patternFill patternType="none"/>
    </fill>
    <fill>
      <patternFill patternType="gray125"/>
    </fill>
    <fill>
      <patternFill patternType="solid">
        <fgColor indexed="9"/>
        <bgColor indexed="64"/>
      </patternFill>
    </fill>
    <fill>
      <patternFill patternType="solid">
        <fgColor indexed="55"/>
        <bgColor indexed="64"/>
      </patternFill>
    </fill>
    <fill>
      <patternFill patternType="solid">
        <fgColor theme="0"/>
        <bgColor indexed="64"/>
      </patternFill>
    </fill>
    <fill>
      <patternFill patternType="solid">
        <fgColor indexed="43"/>
        <bgColor indexed="8"/>
      </patternFill>
    </fill>
    <fill>
      <patternFill patternType="solid">
        <fgColor indexed="50"/>
        <bgColor indexed="64"/>
      </patternFill>
    </fill>
    <fill>
      <patternFill patternType="solid">
        <fgColor indexed="50"/>
        <bgColor indexed="8"/>
      </patternFill>
    </fill>
    <fill>
      <patternFill patternType="solid">
        <fgColor indexed="29"/>
        <bgColor indexed="64"/>
      </patternFill>
    </fill>
    <fill>
      <patternFill patternType="solid">
        <fgColor theme="0" tint="-0.14999847407452621"/>
        <bgColor indexed="64"/>
      </patternFill>
    </fill>
    <fill>
      <patternFill patternType="solid">
        <fgColor rgb="FFFFFFFF"/>
        <bgColor rgb="FFFFFFCC"/>
      </patternFill>
    </fill>
    <fill>
      <patternFill patternType="solid">
        <fgColor theme="0"/>
        <bgColor rgb="FFFFFFCC"/>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style="medium">
        <color auto="1"/>
      </left>
      <right/>
      <top/>
      <bottom/>
      <diagonal/>
    </border>
    <border>
      <left/>
      <right/>
      <top style="medium">
        <color auto="1"/>
      </top>
      <bottom/>
      <diagonal/>
    </border>
    <border>
      <left style="medium">
        <color auto="1"/>
      </left>
      <right style="thin">
        <color auto="1"/>
      </right>
      <top style="thin">
        <color auto="1"/>
      </top>
      <bottom style="thin">
        <color auto="1"/>
      </bottom>
      <diagonal/>
    </border>
    <border>
      <left/>
      <right style="medium">
        <color auto="1"/>
      </right>
      <top style="medium">
        <color auto="1"/>
      </top>
      <bottom style="medium">
        <color auto="1"/>
      </bottom>
      <diagonal/>
    </border>
    <border>
      <left/>
      <right style="medium">
        <color auto="1"/>
      </right>
      <top style="medium">
        <color auto="1"/>
      </top>
      <bottom/>
      <diagonal/>
    </border>
    <border>
      <left/>
      <right style="medium">
        <color auto="1"/>
      </right>
      <top/>
      <bottom/>
      <diagonal/>
    </border>
    <border>
      <left style="thin">
        <color auto="1"/>
      </left>
      <right style="medium">
        <color auto="1"/>
      </right>
      <top style="thin">
        <color auto="1"/>
      </top>
      <bottom style="thin">
        <color auto="1"/>
      </bottom>
      <diagonal/>
    </border>
    <border>
      <left/>
      <right/>
      <top style="thin">
        <color auto="1"/>
      </top>
      <bottom style="thin">
        <color auto="1"/>
      </bottom>
      <diagonal/>
    </border>
    <border>
      <left/>
      <right/>
      <top style="thin">
        <color auto="1"/>
      </top>
      <bottom/>
      <diagonal/>
    </border>
    <border>
      <left/>
      <right style="thin">
        <color auto="1"/>
      </right>
      <top style="thin">
        <color auto="1"/>
      </top>
      <bottom style="thin">
        <color auto="1"/>
      </bottom>
      <diagonal/>
    </border>
    <border>
      <left/>
      <right/>
      <top/>
      <bottom style="thick">
        <color indexed="22"/>
      </bottom>
      <diagonal/>
    </border>
    <border>
      <left style="thin">
        <color indexed="64"/>
      </left>
      <right style="thin">
        <color indexed="64"/>
      </right>
      <top/>
      <bottom style="thin">
        <color indexed="64"/>
      </bottom>
      <diagonal/>
    </border>
  </borders>
  <cellStyleXfs count="60">
    <xf numFmtId="0" fontId="0" fillId="0" borderId="0"/>
    <xf numFmtId="0" fontId="17" fillId="0" borderId="0"/>
    <xf numFmtId="0" fontId="15" fillId="0" borderId="0">
      <alignment horizontal="center" vertical="center"/>
    </xf>
    <xf numFmtId="0" fontId="3" fillId="0" borderId="0"/>
    <xf numFmtId="0" fontId="26" fillId="0" borderId="0">
      <alignment horizontal="left" vertical="top"/>
    </xf>
    <xf numFmtId="0" fontId="24" fillId="0" borderId="0"/>
    <xf numFmtId="0" fontId="15" fillId="0" borderId="0">
      <alignment horizontal="center" vertical="center"/>
    </xf>
    <xf numFmtId="0" fontId="16" fillId="0" borderId="0" applyNumberFormat="0" applyFill="0" applyBorder="0" applyAlignment="0" applyProtection="0"/>
    <xf numFmtId="0" fontId="24" fillId="0" borderId="0"/>
    <xf numFmtId="0" fontId="2" fillId="0" borderId="0">
      <alignment vertical="center"/>
    </xf>
    <xf numFmtId="0" fontId="20" fillId="0" borderId="0">
      <alignment horizontal="left" vertical="top"/>
    </xf>
    <xf numFmtId="0" fontId="24" fillId="0" borderId="0"/>
    <xf numFmtId="0" fontId="34" fillId="0" borderId="0">
      <alignment horizontal="left" vertical="top"/>
    </xf>
    <xf numFmtId="0" fontId="20" fillId="0" borderId="0">
      <alignment horizontal="right" vertical="top"/>
    </xf>
    <xf numFmtId="0" fontId="3" fillId="0" borderId="0"/>
    <xf numFmtId="0" fontId="25" fillId="0" borderId="0">
      <alignment horizontal="left" vertical="top"/>
    </xf>
    <xf numFmtId="0" fontId="20" fillId="0" borderId="0">
      <alignment horizontal="center" vertical="top"/>
    </xf>
    <xf numFmtId="0" fontId="30" fillId="0" borderId="0"/>
    <xf numFmtId="0" fontId="3" fillId="0" borderId="0">
      <protection locked="0"/>
    </xf>
    <xf numFmtId="0" fontId="31" fillId="0" borderId="0"/>
    <xf numFmtId="0" fontId="35" fillId="0" borderId="0">
      <alignment horizontal="left" vertical="top"/>
    </xf>
    <xf numFmtId="0" fontId="29" fillId="8" borderId="0" applyNumberFormat="0" applyBorder="0" applyAlignment="0" applyProtection="0"/>
    <xf numFmtId="0" fontId="15" fillId="0" borderId="0">
      <alignment horizontal="center" vertical="center"/>
    </xf>
    <xf numFmtId="0" fontId="1" fillId="0" borderId="0"/>
    <xf numFmtId="165" fontId="33" fillId="0" borderId="0" applyBorder="0" applyProtection="0"/>
    <xf numFmtId="0" fontId="19" fillId="0" borderId="15" applyNumberFormat="0" applyFill="0" applyAlignment="0" applyProtection="0"/>
    <xf numFmtId="0" fontId="22" fillId="0" borderId="0">
      <alignment horizontal="left" vertical="top"/>
    </xf>
    <xf numFmtId="0" fontId="3" fillId="0" borderId="0"/>
    <xf numFmtId="0" fontId="24" fillId="0" borderId="0"/>
    <xf numFmtId="0" fontId="20" fillId="0" borderId="0">
      <alignment horizontal="center" vertical="top"/>
    </xf>
    <xf numFmtId="0" fontId="25" fillId="0" borderId="0">
      <alignment horizontal="left" vertical="top"/>
    </xf>
    <xf numFmtId="0" fontId="40" fillId="0" borderId="0"/>
    <xf numFmtId="0" fontId="25" fillId="0" borderId="0">
      <alignment horizontal="right" vertical="top"/>
    </xf>
    <xf numFmtId="0" fontId="23" fillId="0" borderId="0">
      <alignment horizontal="right" vertical="top"/>
    </xf>
    <xf numFmtId="0" fontId="36" fillId="0" borderId="0">
      <alignment horizontal="left" vertical="top"/>
    </xf>
    <xf numFmtId="0" fontId="32" fillId="0" borderId="0">
      <alignment horizontal="left" vertical="top"/>
    </xf>
    <xf numFmtId="0" fontId="21" fillId="0" borderId="0">
      <alignment horizontal="left" vertical="top"/>
    </xf>
    <xf numFmtId="0" fontId="23" fillId="0" borderId="0">
      <alignment horizontal="left" vertical="top"/>
    </xf>
    <xf numFmtId="0" fontId="21" fillId="0" borderId="0">
      <alignment horizontal="left" vertical="top"/>
    </xf>
    <xf numFmtId="0" fontId="28" fillId="0" borderId="0">
      <alignment horizontal="left" vertical="center"/>
    </xf>
    <xf numFmtId="0" fontId="23" fillId="0" borderId="0">
      <alignment horizontal="left" vertical="top"/>
    </xf>
    <xf numFmtId="0" fontId="27" fillId="0" borderId="0">
      <alignment horizontal="left" vertical="top"/>
    </xf>
    <xf numFmtId="0" fontId="23" fillId="0" borderId="0">
      <alignment horizontal="left" vertical="top"/>
    </xf>
    <xf numFmtId="0" fontId="23" fillId="0" borderId="0">
      <alignment horizontal="left" vertical="top"/>
    </xf>
    <xf numFmtId="0" fontId="23" fillId="0" borderId="0">
      <alignment horizontal="left" vertical="top"/>
    </xf>
    <xf numFmtId="0" fontId="37" fillId="0" borderId="0" applyNumberFormat="0" applyFill="0" applyBorder="0" applyAlignment="0" applyProtection="0"/>
    <xf numFmtId="0" fontId="24" fillId="0" borderId="1"/>
    <xf numFmtId="0" fontId="17" fillId="0" borderId="0"/>
    <xf numFmtId="0" fontId="24" fillId="0" borderId="0"/>
    <xf numFmtId="0" fontId="18" fillId="0" borderId="0">
      <alignment vertical="center"/>
    </xf>
    <xf numFmtId="0" fontId="24" fillId="0" borderId="0"/>
    <xf numFmtId="0" fontId="24" fillId="0" borderId="0"/>
    <xf numFmtId="0" fontId="24" fillId="0" borderId="0"/>
    <xf numFmtId="0" fontId="17" fillId="0" borderId="0"/>
    <xf numFmtId="0" fontId="30" fillId="0" borderId="0"/>
    <xf numFmtId="164" fontId="1" fillId="0" borderId="0" applyFont="0" applyFill="0" applyBorder="0" applyAlignment="0" applyProtection="0"/>
    <xf numFmtId="0" fontId="42" fillId="0" borderId="0">
      <protection locked="0"/>
    </xf>
    <xf numFmtId="0" fontId="42" fillId="0" borderId="0"/>
    <xf numFmtId="0" fontId="44" fillId="0" borderId="0"/>
    <xf numFmtId="0" fontId="47" fillId="0" borderId="0" applyNumberFormat="0" applyFill="0" applyBorder="0" applyAlignment="0" applyProtection="0"/>
  </cellStyleXfs>
  <cellXfs count="207">
    <xf numFmtId="0" fontId="0" fillId="0" borderId="0" xfId="0"/>
    <xf numFmtId="0" fontId="3" fillId="0" borderId="0" xfId="3" applyFont="1" applyFill="1" applyBorder="1"/>
    <xf numFmtId="0" fontId="4" fillId="0" borderId="0" xfId="47" applyFont="1" applyFill="1" applyBorder="1" applyAlignment="1">
      <alignment horizontal="left" vertical="top"/>
    </xf>
    <xf numFmtId="0" fontId="5" fillId="0" borderId="0" xfId="3" applyFont="1" applyFill="1" applyBorder="1" applyAlignment="1">
      <alignment vertical="center" wrapText="1"/>
    </xf>
    <xf numFmtId="0" fontId="7" fillId="0" borderId="5" xfId="3" applyFont="1" applyFill="1" applyBorder="1" applyAlignment="1">
      <alignment horizontal="left" vertical="top"/>
    </xf>
    <xf numFmtId="0" fontId="3" fillId="0" borderId="5" xfId="3" applyFont="1" applyFill="1" applyBorder="1" applyAlignment="1">
      <alignment horizontal="left" vertical="center"/>
    </xf>
    <xf numFmtId="0" fontId="3" fillId="0" borderId="0" xfId="3" applyFont="1" applyFill="1" applyBorder="1" applyAlignment="1">
      <alignment horizontal="left" vertical="center"/>
    </xf>
    <xf numFmtId="0" fontId="3" fillId="0" borderId="5" xfId="3" applyFont="1" applyFill="1" applyBorder="1"/>
    <xf numFmtId="0" fontId="3" fillId="0" borderId="10" xfId="3" applyFont="1" applyFill="1" applyBorder="1" applyAlignment="1">
      <alignment horizontal="left" vertical="center"/>
    </xf>
    <xf numFmtId="0" fontId="3" fillId="0" borderId="10" xfId="3" applyFont="1" applyFill="1" applyBorder="1"/>
    <xf numFmtId="0" fontId="8" fillId="0" borderId="0" xfId="8" applyFont="1"/>
    <xf numFmtId="0" fontId="10" fillId="0" borderId="0" xfId="8" applyFont="1"/>
    <xf numFmtId="0" fontId="4" fillId="0" borderId="0" xfId="47" applyFont="1" applyFill="1" applyAlignment="1">
      <alignment horizontal="center" vertical="top" wrapText="1"/>
    </xf>
    <xf numFmtId="0" fontId="10" fillId="0" borderId="0" xfId="8" applyFont="1" applyAlignment="1">
      <alignment horizontal="center" vertical="top" wrapText="1"/>
    </xf>
    <xf numFmtId="0" fontId="10" fillId="0" borderId="0" xfId="8" applyFont="1" applyAlignment="1">
      <alignment wrapText="1"/>
    </xf>
    <xf numFmtId="0" fontId="8" fillId="0" borderId="1" xfId="8" applyFont="1" applyBorder="1"/>
    <xf numFmtId="0" fontId="5" fillId="0" borderId="1" xfId="8" applyFont="1" applyBorder="1" applyAlignment="1">
      <alignment horizontal="center" vertical="center"/>
    </xf>
    <xf numFmtId="0" fontId="10" fillId="0" borderId="13" xfId="8" applyFont="1" applyBorder="1"/>
    <xf numFmtId="0" fontId="10" fillId="0" borderId="0" xfId="8" applyFont="1" applyBorder="1"/>
    <xf numFmtId="0" fontId="10" fillId="0" borderId="0" xfId="8" applyFont="1" applyBorder="1" applyAlignment="1">
      <alignment horizontal="left" wrapText="1"/>
    </xf>
    <xf numFmtId="0" fontId="10" fillId="0" borderId="0" xfId="8" applyFont="1" applyBorder="1" applyAlignment="1">
      <alignment horizontal="left"/>
    </xf>
    <xf numFmtId="0" fontId="8" fillId="0" borderId="0" xfId="8" applyFont="1" applyBorder="1"/>
    <xf numFmtId="0" fontId="41" fillId="4" borderId="1" xfId="47" applyFont="1" applyFill="1" applyBorder="1" applyAlignment="1">
      <alignment horizontal="left" wrapText="1"/>
    </xf>
    <xf numFmtId="4" fontId="41" fillId="4" borderId="1" xfId="47" applyNumberFormat="1" applyFont="1" applyFill="1" applyBorder="1" applyAlignment="1">
      <alignment horizontal="left" wrapText="1"/>
    </xf>
    <xf numFmtId="4" fontId="41" fillId="4" borderId="1" xfId="47" applyNumberFormat="1" applyFont="1" applyFill="1" applyBorder="1" applyAlignment="1">
      <alignment horizontal="left"/>
    </xf>
    <xf numFmtId="0" fontId="41" fillId="4" borderId="1" xfId="47" applyFont="1" applyFill="1" applyBorder="1" applyAlignment="1">
      <alignment horizontal="center" vertical="center" wrapText="1"/>
    </xf>
    <xf numFmtId="4" fontId="41" fillId="4" borderId="1" xfId="47" applyNumberFormat="1" applyFont="1" applyFill="1" applyBorder="1" applyAlignment="1">
      <alignment horizontal="center" vertical="center" wrapText="1"/>
    </xf>
    <xf numFmtId="49" fontId="41" fillId="4" borderId="1" xfId="47" applyNumberFormat="1" applyFont="1" applyFill="1" applyBorder="1" applyAlignment="1" applyProtection="1">
      <alignment horizontal="center" vertical="center" wrapText="1"/>
      <protection locked="0"/>
    </xf>
    <xf numFmtId="0" fontId="43" fillId="9" borderId="1" xfId="18" applyFont="1" applyFill="1" applyBorder="1" applyAlignment="1" applyProtection="1">
      <alignment horizontal="left" wrapText="1"/>
    </xf>
    <xf numFmtId="0" fontId="43" fillId="9" borderId="1" xfId="27" applyFont="1" applyFill="1" applyBorder="1" applyAlignment="1" applyProtection="1">
      <alignment horizontal="center" vertical="center" wrapText="1"/>
    </xf>
    <xf numFmtId="4" fontId="43" fillId="9" borderId="1" xfId="47" applyNumberFormat="1" applyFont="1" applyFill="1" applyBorder="1" applyAlignment="1">
      <alignment horizontal="center" vertical="center" wrapText="1"/>
    </xf>
    <xf numFmtId="49" fontId="43" fillId="9" borderId="1" xfId="47" applyNumberFormat="1" applyFont="1" applyFill="1" applyBorder="1" applyAlignment="1" applyProtection="1">
      <alignment horizontal="center" vertical="center" wrapText="1"/>
      <protection locked="0"/>
    </xf>
    <xf numFmtId="4" fontId="43" fillId="9" borderId="1" xfId="47" applyNumberFormat="1" applyFont="1" applyFill="1" applyBorder="1" applyAlignment="1">
      <alignment horizontal="center" vertical="center"/>
    </xf>
    <xf numFmtId="0" fontId="43" fillId="9" borderId="1" xfId="47" applyFont="1" applyFill="1" applyBorder="1" applyAlignment="1">
      <alignment horizontal="left" wrapText="1"/>
    </xf>
    <xf numFmtId="0" fontId="41" fillId="0" borderId="0" xfId="0" applyFont="1"/>
    <xf numFmtId="0" fontId="43" fillId="3" borderId="1" xfId="47" applyFont="1" applyFill="1" applyBorder="1" applyAlignment="1">
      <alignment horizontal="center" wrapText="1"/>
    </xf>
    <xf numFmtId="0" fontId="43" fillId="3" borderId="1" xfId="47" applyFont="1" applyFill="1" applyBorder="1" applyAlignment="1">
      <alignment horizontal="left"/>
    </xf>
    <xf numFmtId="0" fontId="43" fillId="3" borderId="1" xfId="47" applyFont="1" applyFill="1" applyBorder="1" applyAlignment="1">
      <alignment horizontal="left" wrapText="1"/>
    </xf>
    <xf numFmtId="4" fontId="43" fillId="3" borderId="1" xfId="47" applyNumberFormat="1" applyFont="1" applyFill="1" applyBorder="1" applyAlignment="1">
      <alignment horizontal="left" wrapText="1"/>
    </xf>
    <xf numFmtId="4" fontId="43" fillId="3" borderId="1" xfId="47" applyNumberFormat="1" applyFont="1" applyFill="1" applyBorder="1" applyAlignment="1">
      <alignment horizontal="center" wrapText="1"/>
    </xf>
    <xf numFmtId="0" fontId="41" fillId="0" borderId="0" xfId="0" applyFont="1" applyFill="1"/>
    <xf numFmtId="4" fontId="41" fillId="4" borderId="1" xfId="47" applyNumberFormat="1" applyFont="1" applyFill="1" applyBorder="1" applyAlignment="1">
      <alignment horizontal="center" wrapText="1"/>
    </xf>
    <xf numFmtId="0" fontId="41" fillId="4" borderId="1" xfId="0" applyFont="1" applyFill="1" applyBorder="1" applyAlignment="1">
      <alignment horizontal="left" vertical="top"/>
    </xf>
    <xf numFmtId="1" fontId="41" fillId="0" borderId="1" xfId="58" applyNumberFormat="1" applyFont="1" applyFill="1" applyBorder="1" applyAlignment="1">
      <alignment horizontal="left" vertical="top"/>
    </xf>
    <xf numFmtId="4" fontId="41" fillId="0" borderId="0" xfId="0" applyNumberFormat="1" applyFont="1"/>
    <xf numFmtId="0" fontId="41" fillId="0" borderId="0" xfId="0" applyFont="1" applyAlignment="1">
      <alignment horizontal="center" vertical="center"/>
    </xf>
    <xf numFmtId="0" fontId="41" fillId="0" borderId="0" xfId="0" applyFont="1" applyAlignment="1">
      <alignment horizontal="center"/>
    </xf>
    <xf numFmtId="1" fontId="41" fillId="4" borderId="1" xfId="47" applyNumberFormat="1" applyFont="1" applyFill="1" applyBorder="1" applyAlignment="1">
      <alignment horizontal="center" vertical="center"/>
    </xf>
    <xf numFmtId="0" fontId="45" fillId="0" borderId="0" xfId="0" applyFont="1"/>
    <xf numFmtId="0" fontId="43" fillId="2" borderId="1" xfId="47" applyFont="1" applyFill="1" applyBorder="1" applyAlignment="1">
      <alignment horizontal="left" wrapText="1"/>
    </xf>
    <xf numFmtId="0" fontId="43" fillId="2" borderId="1" xfId="47" applyFont="1" applyFill="1" applyBorder="1" applyAlignment="1">
      <alignment horizontal="center" vertical="center" wrapText="1"/>
    </xf>
    <xf numFmtId="166" fontId="41" fillId="2" borderId="1" xfId="47" applyNumberFormat="1" applyFont="1" applyFill="1" applyBorder="1" applyAlignment="1">
      <alignment horizontal="center" vertical="center"/>
    </xf>
    <xf numFmtId="166" fontId="43" fillId="2" borderId="1" xfId="47" applyNumberFormat="1" applyFont="1" applyFill="1" applyBorder="1" applyAlignment="1">
      <alignment horizontal="center" vertical="center"/>
    </xf>
    <xf numFmtId="4" fontId="41" fillId="2" borderId="1" xfId="47" applyNumberFormat="1" applyFont="1" applyFill="1" applyBorder="1" applyAlignment="1">
      <alignment horizontal="left" wrapText="1"/>
    </xf>
    <xf numFmtId="4" fontId="41" fillId="2" borderId="1" xfId="47" applyNumberFormat="1" applyFont="1" applyFill="1" applyBorder="1" applyAlignment="1">
      <alignment horizontal="center" wrapText="1"/>
    </xf>
    <xf numFmtId="4" fontId="43" fillId="2" borderId="1" xfId="47" applyNumberFormat="1" applyFont="1" applyFill="1" applyBorder="1" applyAlignment="1">
      <alignment horizontal="center" vertical="center"/>
    </xf>
    <xf numFmtId="0" fontId="43" fillId="2" borderId="1" xfId="27" applyFont="1" applyFill="1" applyBorder="1" applyAlignment="1">
      <alignment horizontal="left" wrapText="1"/>
    </xf>
    <xf numFmtId="10" fontId="43" fillId="2" borderId="1" xfId="47" applyNumberFormat="1" applyFont="1" applyFill="1" applyBorder="1" applyAlignment="1">
      <alignment horizontal="center" vertical="center" wrapText="1"/>
    </xf>
    <xf numFmtId="9" fontId="43" fillId="2" borderId="1" xfId="47" applyNumberFormat="1" applyFont="1" applyFill="1" applyBorder="1" applyAlignment="1">
      <alignment horizontal="center" vertical="center" wrapText="1"/>
    </xf>
    <xf numFmtId="4" fontId="41" fillId="2" borderId="1" xfId="47" applyNumberFormat="1" applyFont="1" applyFill="1" applyBorder="1" applyAlignment="1">
      <alignment horizontal="left"/>
    </xf>
    <xf numFmtId="4" fontId="41" fillId="2" borderId="1" xfId="47" applyNumberFormat="1" applyFont="1" applyFill="1" applyBorder="1" applyAlignment="1">
      <alignment horizontal="center"/>
    </xf>
    <xf numFmtId="0" fontId="43" fillId="2" borderId="1" xfId="47" applyFont="1" applyFill="1" applyBorder="1" applyAlignment="1">
      <alignment horizontal="left"/>
    </xf>
    <xf numFmtId="0" fontId="41" fillId="2" borderId="1" xfId="47" applyFont="1" applyFill="1" applyBorder="1" applyAlignment="1">
      <alignment horizontal="center" vertical="center"/>
    </xf>
    <xf numFmtId="0" fontId="41" fillId="2" borderId="1" xfId="47" applyFont="1" applyFill="1" applyBorder="1" applyAlignment="1">
      <alignment horizontal="left"/>
    </xf>
    <xf numFmtId="0" fontId="41" fillId="2" borderId="1" xfId="47" applyFont="1" applyFill="1" applyBorder="1" applyAlignment="1">
      <alignment horizontal="center"/>
    </xf>
    <xf numFmtId="0" fontId="43" fillId="4" borderId="1" xfId="47" applyFont="1" applyFill="1" applyBorder="1" applyAlignment="1">
      <alignment horizontal="center" wrapText="1"/>
    </xf>
    <xf numFmtId="166" fontId="41" fillId="4" borderId="1" xfId="47" applyNumberFormat="1" applyFont="1" applyFill="1" applyBorder="1" applyAlignment="1">
      <alignment horizontal="center" vertical="center" wrapText="1"/>
    </xf>
    <xf numFmtId="0" fontId="41" fillId="4" borderId="1" xfId="0" applyFont="1" applyFill="1" applyBorder="1" applyAlignment="1">
      <alignment vertical="center" wrapText="1"/>
    </xf>
    <xf numFmtId="166" fontId="41" fillId="4" borderId="1" xfId="47" applyNumberFormat="1" applyFont="1" applyFill="1" applyBorder="1" applyAlignment="1">
      <alignment horizontal="center" vertical="center"/>
    </xf>
    <xf numFmtId="0" fontId="41" fillId="4" borderId="1" xfId="0" applyFont="1" applyFill="1" applyBorder="1" applyAlignment="1">
      <alignment horizontal="center" vertical="center"/>
    </xf>
    <xf numFmtId="0" fontId="41" fillId="4" borderId="1" xfId="27" applyFont="1" applyFill="1" applyBorder="1" applyAlignment="1" applyProtection="1">
      <alignment horizontal="center" vertical="center" wrapText="1"/>
    </xf>
    <xf numFmtId="0" fontId="41" fillId="4" borderId="1" xfId="47" applyFont="1" applyFill="1" applyBorder="1" applyAlignment="1">
      <alignment horizontal="left" vertical="center" wrapText="1"/>
    </xf>
    <xf numFmtId="0" fontId="41" fillId="4" borderId="1" xfId="7" applyFont="1" applyFill="1" applyBorder="1" applyAlignment="1">
      <alignment horizontal="left" wrapText="1"/>
    </xf>
    <xf numFmtId="0" fontId="41" fillId="4" borderId="1" xfId="0" applyFont="1" applyFill="1" applyBorder="1"/>
    <xf numFmtId="0" fontId="41" fillId="4" borderId="1" xfId="0" applyFont="1" applyFill="1" applyBorder="1" applyAlignment="1">
      <alignment horizontal="left" vertical="center" wrapText="1"/>
    </xf>
    <xf numFmtId="166" fontId="43" fillId="9" borderId="1" xfId="47" applyNumberFormat="1" applyFont="1" applyFill="1" applyBorder="1" applyAlignment="1">
      <alignment horizontal="center" vertical="center" wrapText="1"/>
    </xf>
    <xf numFmtId="1" fontId="41" fillId="0" borderId="1" xfId="47" applyNumberFormat="1" applyFont="1" applyFill="1" applyBorder="1" applyAlignment="1">
      <alignment horizontal="center" vertical="center"/>
    </xf>
    <xf numFmtId="166" fontId="41" fillId="9" borderId="1" xfId="47" applyNumberFormat="1" applyFont="1" applyFill="1" applyBorder="1" applyAlignment="1">
      <alignment horizontal="center" vertical="center"/>
    </xf>
    <xf numFmtId="0" fontId="45" fillId="0" borderId="0" xfId="0" applyFont="1" applyAlignment="1">
      <alignment wrapText="1"/>
    </xf>
    <xf numFmtId="166" fontId="45" fillId="0" borderId="0" xfId="0" applyNumberFormat="1" applyFont="1"/>
    <xf numFmtId="4" fontId="45" fillId="0" borderId="0" xfId="0" applyNumberFormat="1" applyFont="1"/>
    <xf numFmtId="0" fontId="45" fillId="0" borderId="0" xfId="0" applyFont="1" applyAlignment="1">
      <alignment horizontal="center" vertical="center"/>
    </xf>
    <xf numFmtId="166" fontId="41" fillId="0" borderId="0" xfId="0" applyNumberFormat="1" applyFont="1"/>
    <xf numFmtId="166" fontId="43" fillId="4" borderId="0" xfId="0" applyNumberFormat="1" applyFont="1" applyFill="1" applyAlignment="1">
      <alignment horizontal="center" vertical="center" wrapText="1"/>
    </xf>
    <xf numFmtId="0" fontId="45" fillId="0" borderId="0" xfId="47" applyFont="1" applyAlignment="1">
      <alignment horizontal="left" vertical="top"/>
    </xf>
    <xf numFmtId="0" fontId="45" fillId="0" borderId="0" xfId="47" applyFont="1" applyAlignment="1">
      <alignment vertical="top"/>
    </xf>
    <xf numFmtId="166" fontId="45" fillId="0" borderId="0" xfId="47" applyNumberFormat="1" applyFont="1" applyAlignment="1">
      <alignment horizontal="center" vertical="center"/>
    </xf>
    <xf numFmtId="1" fontId="46" fillId="0" borderId="0" xfId="47" applyNumberFormat="1" applyFont="1" applyFill="1" applyBorder="1" applyAlignment="1"/>
    <xf numFmtId="1" fontId="46" fillId="0" borderId="0" xfId="47" applyNumberFormat="1" applyFont="1" applyFill="1" applyBorder="1" applyAlignment="1">
      <alignment horizontal="center" vertical="center"/>
    </xf>
    <xf numFmtId="0" fontId="45" fillId="0" borderId="0" xfId="47" applyFont="1" applyBorder="1" applyAlignment="1">
      <alignment horizontal="left" vertical="top"/>
    </xf>
    <xf numFmtId="4" fontId="45" fillId="0" borderId="0" xfId="47" applyNumberFormat="1" applyFont="1" applyBorder="1" applyAlignment="1">
      <alignment horizontal="left" vertical="top"/>
    </xf>
    <xf numFmtId="0" fontId="43" fillId="0" borderId="0" xfId="0" applyFont="1" applyAlignment="1">
      <alignment horizontal="center" vertical="top" wrapText="1"/>
    </xf>
    <xf numFmtId="0" fontId="43" fillId="0" borderId="0" xfId="0" applyFont="1" applyAlignment="1">
      <alignment horizontal="left" vertical="top" wrapText="1"/>
    </xf>
    <xf numFmtId="4" fontId="46" fillId="0" borderId="0" xfId="47" applyNumberFormat="1" applyFont="1" applyFill="1" applyAlignment="1">
      <alignment horizontal="left" vertical="top"/>
    </xf>
    <xf numFmtId="0" fontId="46" fillId="0" borderId="0" xfId="47" applyFont="1" applyFill="1" applyAlignment="1">
      <alignment horizontal="center" vertical="center" wrapText="1"/>
    </xf>
    <xf numFmtId="166" fontId="45" fillId="0" borderId="0" xfId="47" applyNumberFormat="1" applyFont="1" applyAlignment="1">
      <alignment horizontal="left" vertical="top"/>
    </xf>
    <xf numFmtId="0" fontId="46" fillId="0" borderId="0" xfId="47" applyFont="1" applyFill="1" applyBorder="1" applyAlignment="1">
      <alignment horizontal="left" vertical="top" wrapText="1"/>
    </xf>
    <xf numFmtId="0" fontId="46" fillId="0" borderId="0" xfId="47" applyFont="1" applyFill="1" applyAlignment="1">
      <alignment horizontal="left" vertical="top"/>
    </xf>
    <xf numFmtId="4" fontId="45" fillId="0" borderId="0" xfId="47" applyNumberFormat="1" applyFont="1" applyAlignment="1">
      <alignment horizontal="left" vertical="top"/>
    </xf>
    <xf numFmtId="0" fontId="45" fillId="0" borderId="0" xfId="47" applyFont="1" applyFill="1" applyAlignment="1">
      <alignment horizontal="left" vertical="top"/>
    </xf>
    <xf numFmtId="4" fontId="45" fillId="0" borderId="0" xfId="47" applyNumberFormat="1" applyFont="1" applyFill="1" applyAlignment="1">
      <alignment horizontal="left" vertical="top"/>
    </xf>
    <xf numFmtId="0" fontId="45" fillId="0" borderId="0" xfId="47" applyFont="1" applyFill="1" applyAlignment="1">
      <alignment horizontal="left" vertical="top" wrapText="1"/>
    </xf>
    <xf numFmtId="0" fontId="41" fillId="4" borderId="16" xfId="18" applyFont="1" applyFill="1" applyBorder="1" applyAlignment="1" applyProtection="1">
      <alignment horizontal="left" vertical="top" wrapText="1"/>
    </xf>
    <xf numFmtId="0" fontId="41" fillId="4" borderId="16" xfId="27" applyFont="1" applyFill="1" applyBorder="1" applyAlignment="1" applyProtection="1">
      <alignment horizontal="left" vertical="top" wrapText="1"/>
    </xf>
    <xf numFmtId="0" fontId="41" fillId="4" borderId="1" xfId="58" applyFont="1" applyFill="1" applyBorder="1" applyAlignment="1">
      <alignment horizontal="left" vertical="top"/>
    </xf>
    <xf numFmtId="0" fontId="41" fillId="4" borderId="1" xfId="58" applyFont="1" applyFill="1" applyBorder="1" applyAlignment="1">
      <alignment horizontal="left" vertical="top" wrapText="1"/>
    </xf>
    <xf numFmtId="49" fontId="41" fillId="4" borderId="1" xfId="58" applyNumberFormat="1" applyFont="1" applyFill="1" applyBorder="1" applyAlignment="1" applyProtection="1">
      <alignment horizontal="left" vertical="top" wrapText="1"/>
      <protection locked="0"/>
    </xf>
    <xf numFmtId="0" fontId="41" fillId="4" borderId="1" xfId="59" applyFont="1" applyFill="1" applyBorder="1" applyAlignment="1" applyProtection="1">
      <alignment horizontal="left" vertical="top" wrapText="1"/>
    </xf>
    <xf numFmtId="0" fontId="41" fillId="4" borderId="1" xfId="18" applyFont="1" applyFill="1" applyBorder="1" applyAlignment="1" applyProtection="1">
      <alignment horizontal="left" vertical="top" wrapText="1"/>
    </xf>
    <xf numFmtId="0" fontId="41" fillId="4" borderId="1" xfId="58" applyNumberFormat="1" applyFont="1" applyFill="1" applyBorder="1" applyAlignment="1">
      <alignment horizontal="left" vertical="top" wrapText="1"/>
    </xf>
    <xf numFmtId="4" fontId="41" fillId="4" borderId="1" xfId="58" applyNumberFormat="1" applyFont="1" applyFill="1" applyBorder="1" applyAlignment="1">
      <alignment horizontal="left" vertical="top"/>
    </xf>
    <xf numFmtId="0" fontId="41" fillId="4" borderId="1" xfId="0" applyFont="1" applyFill="1" applyBorder="1" applyAlignment="1">
      <alignment horizontal="center" vertical="center" wrapText="1"/>
    </xf>
    <xf numFmtId="0" fontId="41" fillId="4" borderId="0" xfId="0" applyFont="1" applyFill="1"/>
    <xf numFmtId="2" fontId="41" fillId="4" borderId="1" xfId="0" applyNumberFormat="1" applyFont="1" applyFill="1" applyBorder="1" applyAlignment="1">
      <alignment horizontal="center"/>
    </xf>
    <xf numFmtId="49" fontId="41" fillId="4" borderId="1" xfId="47" applyNumberFormat="1" applyFont="1" applyFill="1" applyBorder="1" applyAlignment="1" applyProtection="1">
      <alignment horizontal="left" vertical="center" wrapText="1"/>
      <protection locked="0"/>
    </xf>
    <xf numFmtId="166" fontId="45" fillId="4" borderId="1" xfId="47" applyNumberFormat="1" applyFont="1" applyFill="1" applyBorder="1" applyAlignment="1">
      <alignment horizontal="center" vertical="center"/>
    </xf>
    <xf numFmtId="166" fontId="45" fillId="4" borderId="1" xfId="47" applyNumberFormat="1" applyFont="1" applyFill="1" applyBorder="1" applyAlignment="1">
      <alignment horizontal="center" vertical="center" wrapText="1"/>
    </xf>
    <xf numFmtId="166" fontId="45" fillId="4" borderId="1" xfId="7" applyNumberFormat="1" applyFont="1" applyFill="1" applyBorder="1" applyAlignment="1" applyProtection="1">
      <alignment horizontal="center" vertical="center" wrapText="1"/>
      <protection locked="0"/>
    </xf>
    <xf numFmtId="0" fontId="41" fillId="0" borderId="1" xfId="0" applyFont="1" applyFill="1" applyBorder="1"/>
    <xf numFmtId="0" fontId="41" fillId="4" borderId="16" xfId="7" applyFont="1" applyFill="1" applyBorder="1" applyAlignment="1">
      <alignment horizontal="left" wrapText="1"/>
    </xf>
    <xf numFmtId="0" fontId="41" fillId="4" borderId="1" xfId="0" applyFont="1" applyFill="1" applyBorder="1" applyAlignment="1">
      <alignment horizontal="left" vertical="top" wrapText="1"/>
    </xf>
    <xf numFmtId="0" fontId="41" fillId="4" borderId="1" xfId="0" applyFont="1" applyFill="1" applyBorder="1" applyAlignment="1">
      <alignment horizontal="center" vertical="top" wrapText="1"/>
    </xf>
    <xf numFmtId="2" fontId="41" fillId="4" borderId="1" xfId="0" applyNumberFormat="1" applyFont="1" applyFill="1" applyBorder="1" applyAlignment="1">
      <alignment horizontal="center" vertical="top" wrapText="1"/>
    </xf>
    <xf numFmtId="167" fontId="48" fillId="0" borderId="1" xfId="0" applyNumberFormat="1" applyFont="1" applyBorder="1" applyAlignment="1">
      <alignment horizontal="left" vertical="center" wrapText="1"/>
    </xf>
    <xf numFmtId="167" fontId="48" fillId="0" borderId="1" xfId="0" applyNumberFormat="1" applyFont="1" applyBorder="1" applyAlignment="1">
      <alignment horizontal="center" vertical="center"/>
    </xf>
    <xf numFmtId="167" fontId="45" fillId="0" borderId="1" xfId="7" applyNumberFormat="1" applyFont="1" applyBorder="1" applyAlignment="1" applyProtection="1">
      <alignment horizontal="center" vertical="center" wrapText="1"/>
      <protection locked="0"/>
    </xf>
    <xf numFmtId="167" fontId="48" fillId="0" borderId="1" xfId="0" applyNumberFormat="1" applyFont="1" applyBorder="1" applyAlignment="1">
      <alignment horizontal="center" vertical="center" wrapText="1"/>
    </xf>
    <xf numFmtId="167" fontId="48" fillId="10" borderId="1" xfId="0" applyNumberFormat="1" applyFont="1" applyFill="1" applyBorder="1" applyAlignment="1">
      <alignment horizontal="left" vertical="center"/>
    </xf>
    <xf numFmtId="167" fontId="48" fillId="10" borderId="1" xfId="0" applyNumberFormat="1" applyFont="1" applyFill="1" applyBorder="1" applyAlignment="1">
      <alignment horizontal="center" vertical="center"/>
    </xf>
    <xf numFmtId="2" fontId="48" fillId="10" borderId="1" xfId="0" applyNumberFormat="1" applyFont="1" applyFill="1" applyBorder="1" applyAlignment="1">
      <alignment horizontal="center" vertical="center"/>
    </xf>
    <xf numFmtId="2" fontId="45" fillId="10" borderId="1" xfId="0" applyNumberFormat="1" applyFont="1" applyFill="1" applyBorder="1" applyAlignment="1">
      <alignment horizontal="center" vertical="center" wrapText="1"/>
    </xf>
    <xf numFmtId="167" fontId="48" fillId="10" borderId="1" xfId="0" applyNumberFormat="1" applyFont="1" applyFill="1" applyBorder="1" applyAlignment="1">
      <alignment horizontal="left" vertical="center" wrapText="1"/>
    </xf>
    <xf numFmtId="4" fontId="45" fillId="10" borderId="1" xfId="0" applyNumberFormat="1" applyFont="1" applyFill="1" applyBorder="1" applyAlignment="1">
      <alignment horizontal="center" vertical="center" wrapText="1"/>
    </xf>
    <xf numFmtId="0" fontId="48" fillId="10" borderId="1" xfId="0" applyFont="1" applyFill="1" applyBorder="1" applyAlignment="1">
      <alignment horizontal="center" vertical="center"/>
    </xf>
    <xf numFmtId="0" fontId="48" fillId="10" borderId="1" xfId="0" applyFont="1" applyFill="1" applyBorder="1" applyAlignment="1">
      <alignment horizontal="left" vertical="center" wrapText="1"/>
    </xf>
    <xf numFmtId="0" fontId="48" fillId="10" borderId="1" xfId="0" applyFont="1" applyFill="1" applyBorder="1" applyAlignment="1">
      <alignment horizontal="center" vertical="center" wrapText="1"/>
    </xf>
    <xf numFmtId="167" fontId="48" fillId="4" borderId="1" xfId="0" applyNumberFormat="1" applyFont="1" applyFill="1" applyBorder="1" applyAlignment="1">
      <alignment horizontal="center" vertical="center" wrapText="1"/>
    </xf>
    <xf numFmtId="167" fontId="45" fillId="10" borderId="1" xfId="7" applyNumberFormat="1" applyFont="1" applyFill="1" applyBorder="1" applyAlignment="1" applyProtection="1">
      <alignment horizontal="center" vertical="center"/>
    </xf>
    <xf numFmtId="167" fontId="48" fillId="4" borderId="1" xfId="0" applyNumberFormat="1" applyFont="1" applyFill="1" applyBorder="1" applyAlignment="1">
      <alignment horizontal="center" vertical="center"/>
    </xf>
    <xf numFmtId="167" fontId="45" fillId="4" borderId="1" xfId="7" applyNumberFormat="1" applyFont="1" applyFill="1" applyBorder="1" applyAlignment="1" applyProtection="1">
      <alignment horizontal="center" vertical="center" wrapText="1"/>
      <protection locked="0"/>
    </xf>
    <xf numFmtId="2" fontId="48" fillId="11" borderId="1" xfId="0" applyNumberFormat="1" applyFont="1" applyFill="1" applyBorder="1" applyAlignment="1">
      <alignment horizontal="center" vertical="center"/>
    </xf>
    <xf numFmtId="2" fontId="45" fillId="11" borderId="1" xfId="0" applyNumberFormat="1" applyFont="1" applyFill="1" applyBorder="1" applyAlignment="1">
      <alignment horizontal="center" vertical="center"/>
    </xf>
    <xf numFmtId="167" fontId="48" fillId="11" borderId="1" xfId="0" applyNumberFormat="1" applyFont="1" applyFill="1" applyBorder="1" applyAlignment="1">
      <alignment horizontal="center" vertical="center"/>
    </xf>
    <xf numFmtId="167" fontId="45" fillId="11" borderId="1" xfId="0" applyNumberFormat="1" applyFont="1" applyFill="1" applyBorder="1" applyAlignment="1">
      <alignment horizontal="center" vertical="center"/>
    </xf>
    <xf numFmtId="4" fontId="41" fillId="4" borderId="1" xfId="47" applyNumberFormat="1" applyFont="1" applyFill="1" applyBorder="1" applyAlignment="1">
      <alignment horizontal="center" vertical="center"/>
    </xf>
    <xf numFmtId="0" fontId="41" fillId="4" borderId="1" xfId="47" applyFont="1" applyFill="1" applyBorder="1" applyAlignment="1">
      <alignment horizontal="center" wrapText="1"/>
    </xf>
    <xf numFmtId="4" fontId="41" fillId="4" borderId="1" xfId="47" applyNumberFormat="1" applyFont="1" applyFill="1" applyBorder="1" applyAlignment="1">
      <alignment horizontal="center"/>
    </xf>
    <xf numFmtId="0" fontId="41" fillId="4" borderId="16" xfId="47" applyFont="1" applyFill="1" applyBorder="1" applyAlignment="1">
      <alignment horizontal="center" vertical="center" wrapText="1"/>
    </xf>
    <xf numFmtId="0" fontId="41" fillId="4" borderId="16" xfId="27" applyFont="1" applyFill="1" applyBorder="1" applyAlignment="1" applyProtection="1">
      <alignment horizontal="center" vertical="center" wrapText="1"/>
    </xf>
    <xf numFmtId="2" fontId="41" fillId="4" borderId="1" xfId="0" applyNumberFormat="1" applyFont="1" applyFill="1" applyBorder="1" applyAlignment="1">
      <alignment horizontal="center" vertical="center" wrapText="1"/>
    </xf>
    <xf numFmtId="0" fontId="14" fillId="0" borderId="1" xfId="8" applyFont="1" applyBorder="1" applyAlignment="1">
      <alignment horizontal="left" vertical="top" wrapText="1"/>
    </xf>
    <xf numFmtId="0" fontId="14" fillId="0" borderId="1" xfId="8" applyFont="1" applyBorder="1" applyAlignment="1">
      <alignment horizontal="left" vertical="top"/>
    </xf>
    <xf numFmtId="0" fontId="14" fillId="0" borderId="1" xfId="8" applyFont="1" applyBorder="1" applyAlignment="1">
      <alignment horizontal="left" vertical="center" wrapText="1"/>
    </xf>
    <xf numFmtId="0" fontId="14" fillId="0" borderId="1" xfId="8" applyFont="1" applyBorder="1" applyAlignment="1">
      <alignment horizontal="center" vertical="center" wrapText="1"/>
    </xf>
    <xf numFmtId="0" fontId="14" fillId="0" borderId="1" xfId="8" applyFont="1" applyBorder="1" applyAlignment="1">
      <alignment horizontal="center" vertical="center"/>
    </xf>
    <xf numFmtId="0" fontId="14" fillId="0" borderId="1" xfId="8" applyFont="1" applyBorder="1" applyAlignment="1">
      <alignment horizontal="left" wrapText="1"/>
    </xf>
    <xf numFmtId="0" fontId="4" fillId="0" borderId="1" xfId="8" applyFont="1" applyBorder="1" applyAlignment="1">
      <alignment horizontal="center"/>
    </xf>
    <xf numFmtId="0" fontId="4" fillId="0" borderId="1" xfId="8" applyFont="1" applyBorder="1" applyAlignment="1">
      <alignment horizontal="left" vertical="top" wrapText="1"/>
    </xf>
    <xf numFmtId="0" fontId="14" fillId="0" borderId="1" xfId="8" applyFont="1" applyBorder="1" applyAlignment="1">
      <alignment horizontal="center"/>
    </xf>
    <xf numFmtId="0" fontId="5" fillId="0" borderId="1" xfId="8" applyFont="1" applyBorder="1" applyAlignment="1">
      <alignment horizontal="center"/>
    </xf>
    <xf numFmtId="0" fontId="14" fillId="0" borderId="1" xfId="8" applyFont="1" applyBorder="1" applyAlignment="1">
      <alignment horizontal="left"/>
    </xf>
    <xf numFmtId="0" fontId="10" fillId="0" borderId="2" xfId="8" applyFont="1" applyBorder="1" applyAlignment="1">
      <alignment horizontal="left" wrapText="1"/>
    </xf>
    <xf numFmtId="0" fontId="10" fillId="0" borderId="12" xfId="8" applyFont="1" applyBorder="1" applyAlignment="1">
      <alignment horizontal="left"/>
    </xf>
    <xf numFmtId="0" fontId="10" fillId="0" borderId="14" xfId="8" applyFont="1" applyBorder="1" applyAlignment="1">
      <alignment horizontal="left"/>
    </xf>
    <xf numFmtId="0" fontId="10" fillId="0" borderId="2" xfId="8" applyFont="1" applyFill="1" applyBorder="1" applyAlignment="1">
      <alignment horizontal="left" wrapText="1"/>
    </xf>
    <xf numFmtId="0" fontId="10" fillId="0" borderId="12" xfId="8" applyFont="1" applyFill="1" applyBorder="1" applyAlignment="1">
      <alignment horizontal="left"/>
    </xf>
    <xf numFmtId="0" fontId="10" fillId="0" borderId="14" xfId="8" applyFont="1" applyFill="1" applyBorder="1" applyAlignment="1">
      <alignment horizontal="left"/>
    </xf>
    <xf numFmtId="0" fontId="10" fillId="0" borderId="13" xfId="8" applyFont="1" applyBorder="1" applyAlignment="1">
      <alignment horizontal="left" wrapText="1"/>
    </xf>
    <xf numFmtId="0" fontId="10" fillId="0" borderId="13" xfId="8" applyFont="1" applyBorder="1" applyAlignment="1">
      <alignment horizontal="left"/>
    </xf>
    <xf numFmtId="0" fontId="9" fillId="0" borderId="0" xfId="8" applyFont="1" applyAlignment="1">
      <alignment horizontal="right" vertical="top" wrapText="1"/>
    </xf>
    <xf numFmtId="0" fontId="9" fillId="0" borderId="0" xfId="8" applyFont="1" applyAlignment="1">
      <alignment horizontal="right" vertical="top"/>
    </xf>
    <xf numFmtId="0" fontId="5" fillId="0" borderId="0" xfId="8" applyFont="1" applyAlignment="1">
      <alignment horizontal="right" wrapText="1"/>
    </xf>
    <xf numFmtId="0" fontId="5" fillId="0" borderId="0" xfId="8" applyFont="1" applyAlignment="1">
      <alignment horizontal="right"/>
    </xf>
    <xf numFmtId="0" fontId="11" fillId="0" borderId="0" xfId="47" applyFont="1" applyFill="1" applyAlignment="1">
      <alignment horizontal="center" vertical="top" wrapText="1"/>
    </xf>
    <xf numFmtId="0" fontId="12" fillId="0" borderId="0" xfId="8" applyFont="1" applyAlignment="1">
      <alignment horizontal="center" vertical="top" wrapText="1"/>
    </xf>
    <xf numFmtId="0" fontId="12" fillId="0" borderId="0" xfId="8" applyFont="1" applyAlignment="1">
      <alignment wrapText="1"/>
    </xf>
    <xf numFmtId="0" fontId="13" fillId="0" borderId="2" xfId="47" applyFont="1" applyBorder="1" applyAlignment="1">
      <alignment horizontal="left" vertical="top" wrapText="1"/>
    </xf>
    <xf numFmtId="0" fontId="13" fillId="0" borderId="12" xfId="8" applyFont="1" applyBorder="1" applyAlignment="1">
      <alignment horizontal="left" wrapText="1"/>
    </xf>
    <xf numFmtId="0" fontId="13" fillId="0" borderId="14" xfId="8" applyFont="1" applyBorder="1" applyAlignment="1">
      <alignment horizontal="left" wrapText="1"/>
    </xf>
    <xf numFmtId="0" fontId="2" fillId="0" borderId="5" xfId="3" applyFont="1" applyFill="1" applyBorder="1" applyAlignment="1">
      <alignment horizontal="left" vertical="center" wrapText="1"/>
    </xf>
    <xf numFmtId="0" fontId="2" fillId="0" borderId="0" xfId="3" applyFont="1" applyFill="1" applyBorder="1" applyAlignment="1">
      <alignment horizontal="left" vertical="center" wrapText="1"/>
    </xf>
    <xf numFmtId="0" fontId="2" fillId="0" borderId="10" xfId="3" applyFont="1" applyFill="1" applyBorder="1" applyAlignment="1">
      <alignment horizontal="left" vertical="center" wrapText="1"/>
    </xf>
    <xf numFmtId="0" fontId="4" fillId="5" borderId="3" xfId="47" applyFont="1" applyFill="1" applyBorder="1" applyAlignment="1">
      <alignment horizontal="left" vertical="center"/>
    </xf>
    <xf numFmtId="0" fontId="4" fillId="5" borderId="4" xfId="47" applyFont="1" applyFill="1" applyBorder="1" applyAlignment="1">
      <alignment horizontal="left" vertical="center"/>
    </xf>
    <xf numFmtId="0" fontId="4" fillId="5" borderId="8" xfId="47" applyFont="1" applyFill="1" applyBorder="1" applyAlignment="1">
      <alignment horizontal="left" vertical="center"/>
    </xf>
    <xf numFmtId="0" fontId="3" fillId="0" borderId="5" xfId="3" applyFont="1" applyFill="1" applyBorder="1" applyAlignment="1">
      <alignment horizontal="left" vertical="center" wrapText="1"/>
    </xf>
    <xf numFmtId="0" fontId="3" fillId="0" borderId="0" xfId="3" applyFont="1" applyFill="1" applyBorder="1" applyAlignment="1">
      <alignment horizontal="left" vertical="center" wrapText="1"/>
    </xf>
    <xf numFmtId="0" fontId="3" fillId="0" borderId="10" xfId="3" applyFont="1" applyFill="1" applyBorder="1" applyAlignment="1">
      <alignment horizontal="left" vertical="center" wrapText="1"/>
    </xf>
    <xf numFmtId="0" fontId="3" fillId="0" borderId="5" xfId="3" applyFont="1" applyFill="1" applyBorder="1" applyAlignment="1">
      <alignment wrapText="1"/>
    </xf>
    <xf numFmtId="0" fontId="3" fillId="0" borderId="0" xfId="3" applyFont="1" applyFill="1" applyBorder="1"/>
    <xf numFmtId="0" fontId="3" fillId="0" borderId="10" xfId="3" applyFont="1" applyFill="1" applyBorder="1"/>
    <xf numFmtId="0" fontId="3" fillId="6" borderId="7" xfId="3" applyFont="1" applyFill="1" applyBorder="1" applyAlignment="1">
      <alignment wrapText="1"/>
    </xf>
    <xf numFmtId="0" fontId="3" fillId="6" borderId="1" xfId="3" applyFont="1" applyFill="1" applyBorder="1" applyAlignment="1">
      <alignment wrapText="1"/>
    </xf>
    <xf numFmtId="0" fontId="3" fillId="6" borderId="11" xfId="3" applyFont="1" applyFill="1" applyBorder="1" applyAlignment="1">
      <alignment wrapText="1"/>
    </xf>
    <xf numFmtId="0" fontId="3" fillId="7" borderId="5" xfId="3" applyFont="1" applyFill="1" applyBorder="1" applyAlignment="1">
      <alignment wrapText="1"/>
    </xf>
    <xf numFmtId="0" fontId="3" fillId="7" borderId="0" xfId="3" applyFont="1" applyFill="1" applyBorder="1"/>
    <xf numFmtId="0" fontId="3" fillId="7" borderId="10" xfId="3" applyFont="1" applyFill="1" applyBorder="1"/>
    <xf numFmtId="0" fontId="6" fillId="5" borderId="3" xfId="47" applyFont="1" applyFill="1" applyBorder="1" applyAlignment="1">
      <alignment horizontal="center" vertical="center" wrapText="1"/>
    </xf>
    <xf numFmtId="0" fontId="6" fillId="5" borderId="4" xfId="47" applyFont="1" applyFill="1" applyBorder="1" applyAlignment="1">
      <alignment horizontal="center" vertical="center"/>
    </xf>
    <xf numFmtId="0" fontId="6" fillId="5" borderId="8" xfId="47" applyFont="1" applyFill="1" applyBorder="1" applyAlignment="1">
      <alignment horizontal="center" vertical="center"/>
    </xf>
    <xf numFmtId="0" fontId="3" fillId="0" borderId="6" xfId="3" applyFont="1" applyFill="1" applyBorder="1" applyAlignment="1">
      <alignment horizontal="left" vertical="center" wrapText="1"/>
    </xf>
    <xf numFmtId="0" fontId="3" fillId="0" borderId="9" xfId="3" applyFont="1" applyFill="1" applyBorder="1" applyAlignment="1">
      <alignment horizontal="left" vertical="center" wrapText="1"/>
    </xf>
    <xf numFmtId="0" fontId="43" fillId="4" borderId="0" xfId="0" applyFont="1" applyFill="1" applyAlignment="1">
      <alignment horizontal="left" vertical="top" wrapText="1"/>
    </xf>
    <xf numFmtId="0" fontId="46" fillId="0" borderId="0" xfId="47" applyFont="1" applyAlignment="1">
      <alignment horizontal="left"/>
    </xf>
    <xf numFmtId="0" fontId="43" fillId="4" borderId="0" xfId="0" applyFont="1" applyFill="1" applyBorder="1" applyAlignment="1">
      <alignment horizontal="center" vertical="center" wrapText="1"/>
    </xf>
    <xf numFmtId="0" fontId="45" fillId="0" borderId="0" xfId="47" applyFont="1" applyAlignment="1">
      <alignment horizontal="center" vertical="top"/>
    </xf>
    <xf numFmtId="0" fontId="41" fillId="4" borderId="1" xfId="7" applyFont="1" applyFill="1" applyBorder="1" applyAlignment="1">
      <alignment horizontal="left" vertical="center" wrapText="1"/>
    </xf>
  </cellXfs>
  <cellStyles count="60">
    <cellStyle name="60% — акцент2 2" xfId="21"/>
    <cellStyle name="Excel Built-in Normal" xfId="24"/>
    <cellStyle name="Heading 2 2" xfId="25"/>
    <cellStyle name="Normal 2" xfId="27"/>
    <cellStyle name="Normal 2 2" xfId="18"/>
    <cellStyle name="Normal 2 2 2" xfId="56"/>
    <cellStyle name="Normal 2 3" xfId="19"/>
    <cellStyle name="Normal 2 4" xfId="57"/>
    <cellStyle name="Normal_Золотая смета" xfId="17"/>
    <cellStyle name="S0" xfId="26"/>
    <cellStyle name="S1" xfId="20"/>
    <cellStyle name="S10" xfId="22"/>
    <cellStyle name="S11" xfId="6"/>
    <cellStyle name="S12" xfId="2"/>
    <cellStyle name="S13" xfId="4"/>
    <cellStyle name="S14" xfId="10"/>
    <cellStyle name="S15" xfId="13"/>
    <cellStyle name="S16" xfId="16"/>
    <cellStyle name="S17" xfId="29"/>
    <cellStyle name="S18" xfId="32"/>
    <cellStyle name="S19" xfId="34"/>
    <cellStyle name="S2" xfId="36"/>
    <cellStyle name="S20" xfId="12"/>
    <cellStyle name="S21" xfId="15"/>
    <cellStyle name="S22" xfId="30"/>
    <cellStyle name="S23" xfId="33"/>
    <cellStyle name="S24" xfId="35"/>
    <cellStyle name="S25" xfId="37"/>
    <cellStyle name="S3" xfId="38"/>
    <cellStyle name="S4" xfId="39"/>
    <cellStyle name="S5" xfId="40"/>
    <cellStyle name="S6" xfId="41"/>
    <cellStyle name="S7" xfId="42"/>
    <cellStyle name="S8" xfId="43"/>
    <cellStyle name="S9" xfId="44"/>
    <cellStyle name="Гиперссылка" xfId="59" builtinId="8"/>
    <cellStyle name="Гиперссылка 2" xfId="45"/>
    <cellStyle name="для себестоимости" xfId="46"/>
    <cellStyle name="Обычный" xfId="0" builtinId="0"/>
    <cellStyle name="Обычный 2" xfId="23"/>
    <cellStyle name="Обычный 2 2" xfId="47"/>
    <cellStyle name="Обычный 2 2 2" xfId="58"/>
    <cellStyle name="Обычный 3" xfId="5"/>
    <cellStyle name="Обычный 3 2" xfId="48"/>
    <cellStyle name="Обычный 4" xfId="1"/>
    <cellStyle name="Обычный 4 2" xfId="9"/>
    <cellStyle name="Обычный 4 2 2" xfId="49"/>
    <cellStyle name="Обычный 5" xfId="3"/>
    <cellStyle name="Обычный 6" xfId="8"/>
    <cellStyle name="Обычный 6 2" xfId="50"/>
    <cellStyle name="Обычный 6 2 2" xfId="51"/>
    <cellStyle name="Обычный 6 3" xfId="52"/>
    <cellStyle name="Обычный 7" xfId="11"/>
    <cellStyle name="Обычный 7 2" xfId="28"/>
    <cellStyle name="Обычный 8" xfId="14"/>
    <cellStyle name="Обычный 8 2" xfId="53"/>
    <cellStyle name="Обычный 9" xfId="31"/>
    <cellStyle name="Пояснение" xfId="7" builtinId="53"/>
    <cellStyle name="Стиль 1" xfId="54"/>
    <cellStyle name="Финансовый 2" xfId="55"/>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38"/>
  <sheetViews>
    <sheetView topLeftCell="A31" workbookViewId="0">
      <selection activeCell="G76" sqref="G76"/>
    </sheetView>
  </sheetViews>
  <sheetFormatPr defaultColWidth="9.109375" defaultRowHeight="13.8"/>
  <cols>
    <col min="1" max="16384" width="9.109375" style="10"/>
  </cols>
  <sheetData>
    <row r="1" spans="1:18" ht="55.5" customHeight="1">
      <c r="A1" s="169" t="s">
        <v>0</v>
      </c>
      <c r="B1" s="170"/>
      <c r="C1" s="170"/>
      <c r="D1" s="170"/>
      <c r="E1" s="170"/>
      <c r="F1" s="170"/>
      <c r="G1" s="170"/>
      <c r="H1" s="170"/>
      <c r="I1" s="170"/>
      <c r="J1" s="170"/>
      <c r="K1" s="170"/>
      <c r="L1" s="170"/>
      <c r="M1" s="170"/>
      <c r="N1" s="170"/>
      <c r="O1" s="170"/>
      <c r="P1" s="170"/>
      <c r="Q1" s="170"/>
    </row>
    <row r="2" spans="1:18" ht="30" customHeight="1">
      <c r="A2" s="171" t="s">
        <v>1</v>
      </c>
      <c r="B2" s="172"/>
      <c r="C2" s="172"/>
      <c r="D2" s="172"/>
      <c r="E2" s="172"/>
      <c r="F2" s="172"/>
      <c r="G2" s="172"/>
      <c r="H2" s="172"/>
      <c r="I2" s="172"/>
      <c r="J2" s="172"/>
      <c r="K2" s="172"/>
      <c r="L2" s="172"/>
      <c r="M2" s="172"/>
      <c r="N2" s="172"/>
      <c r="O2" s="172"/>
      <c r="P2" s="172"/>
      <c r="Q2" s="172"/>
    </row>
    <row r="3" spans="1:18" ht="20.25" customHeight="1">
      <c r="B3" s="11"/>
      <c r="C3" s="11"/>
      <c r="D3" s="11"/>
      <c r="E3" s="173" t="s">
        <v>2</v>
      </c>
      <c r="F3" s="174"/>
      <c r="G3" s="175"/>
      <c r="H3" s="175"/>
      <c r="I3" s="175"/>
      <c r="J3" s="175"/>
      <c r="K3" s="175"/>
      <c r="L3" s="175"/>
      <c r="M3" s="175"/>
      <c r="N3" s="175"/>
      <c r="O3" s="11"/>
      <c r="P3" s="11"/>
      <c r="Q3" s="11"/>
    </row>
    <row r="4" spans="1:18">
      <c r="B4" s="11"/>
      <c r="C4" s="11"/>
      <c r="D4" s="11"/>
      <c r="E4" s="12"/>
      <c r="F4" s="13"/>
      <c r="G4" s="14"/>
      <c r="H4" s="14"/>
      <c r="I4" s="14"/>
      <c r="J4" s="14"/>
      <c r="K4" s="14"/>
      <c r="L4" s="14"/>
      <c r="M4" s="14"/>
      <c r="N4" s="14"/>
      <c r="O4" s="11"/>
      <c r="P4" s="11"/>
      <c r="Q4" s="11"/>
    </row>
    <row r="5" spans="1:18" ht="59.25" customHeight="1">
      <c r="A5" s="15"/>
      <c r="B5" s="176" t="s">
        <v>3</v>
      </c>
      <c r="C5" s="177"/>
      <c r="D5" s="177"/>
      <c r="E5" s="177"/>
      <c r="F5" s="177"/>
      <c r="G5" s="177"/>
      <c r="H5" s="177"/>
      <c r="I5" s="177"/>
      <c r="J5" s="177"/>
      <c r="K5" s="177"/>
      <c r="L5" s="177"/>
      <c r="M5" s="177"/>
      <c r="N5" s="177"/>
      <c r="O5" s="177"/>
      <c r="P5" s="177"/>
      <c r="Q5" s="178"/>
    </row>
    <row r="6" spans="1:18" ht="64.5" customHeight="1">
      <c r="A6" s="16">
        <v>1</v>
      </c>
      <c r="B6" s="161" t="s">
        <v>4</v>
      </c>
      <c r="C6" s="162"/>
      <c r="D6" s="162"/>
      <c r="E6" s="162"/>
      <c r="F6" s="162"/>
      <c r="G6" s="162"/>
      <c r="H6" s="162"/>
      <c r="I6" s="162"/>
      <c r="J6" s="162"/>
      <c r="K6" s="162"/>
      <c r="L6" s="162"/>
      <c r="M6" s="162"/>
      <c r="N6" s="162"/>
      <c r="O6" s="162"/>
      <c r="P6" s="162"/>
      <c r="Q6" s="163"/>
    </row>
    <row r="7" spans="1:18" ht="18" customHeight="1">
      <c r="A7" s="16">
        <v>2</v>
      </c>
      <c r="B7" s="161" t="s">
        <v>5</v>
      </c>
      <c r="C7" s="162"/>
      <c r="D7" s="162"/>
      <c r="E7" s="162"/>
      <c r="F7" s="162"/>
      <c r="G7" s="162"/>
      <c r="H7" s="162"/>
      <c r="I7" s="162"/>
      <c r="J7" s="162"/>
      <c r="K7" s="162"/>
      <c r="L7" s="162"/>
      <c r="M7" s="162"/>
      <c r="N7" s="162"/>
      <c r="O7" s="162"/>
      <c r="P7" s="162"/>
      <c r="Q7" s="163"/>
    </row>
    <row r="8" spans="1:18" ht="45" customHeight="1">
      <c r="A8" s="16">
        <v>3</v>
      </c>
      <c r="B8" s="164" t="s">
        <v>6</v>
      </c>
      <c r="C8" s="165"/>
      <c r="D8" s="165"/>
      <c r="E8" s="165"/>
      <c r="F8" s="165"/>
      <c r="G8" s="165"/>
      <c r="H8" s="165"/>
      <c r="I8" s="165"/>
      <c r="J8" s="165"/>
      <c r="K8" s="165"/>
      <c r="L8" s="165"/>
      <c r="M8" s="165"/>
      <c r="N8" s="165"/>
      <c r="O8" s="165"/>
      <c r="P8" s="165"/>
      <c r="Q8" s="166"/>
    </row>
    <row r="9" spans="1:18" ht="24" customHeight="1">
      <c r="A9" s="16">
        <v>4</v>
      </c>
      <c r="B9" s="161" t="s">
        <v>7</v>
      </c>
      <c r="C9" s="162"/>
      <c r="D9" s="162"/>
      <c r="E9" s="162"/>
      <c r="F9" s="162"/>
      <c r="G9" s="162"/>
      <c r="H9" s="162"/>
      <c r="I9" s="162"/>
      <c r="J9" s="162"/>
      <c r="K9" s="162"/>
      <c r="L9" s="162"/>
      <c r="M9" s="162"/>
      <c r="N9" s="162"/>
      <c r="O9" s="162"/>
      <c r="P9" s="162"/>
      <c r="Q9" s="163"/>
    </row>
    <row r="10" spans="1:18" ht="19.5" customHeight="1">
      <c r="A10" s="16">
        <v>5</v>
      </c>
      <c r="B10" s="161" t="s">
        <v>8</v>
      </c>
      <c r="C10" s="162"/>
      <c r="D10" s="162"/>
      <c r="E10" s="162"/>
      <c r="F10" s="162"/>
      <c r="G10" s="162"/>
      <c r="H10" s="162"/>
      <c r="I10" s="162"/>
      <c r="J10" s="162"/>
      <c r="K10" s="162"/>
      <c r="L10" s="162"/>
      <c r="M10" s="162"/>
      <c r="N10" s="162"/>
      <c r="O10" s="162"/>
      <c r="P10" s="162"/>
      <c r="Q10" s="163"/>
    </row>
    <row r="11" spans="1:18" ht="21" customHeight="1">
      <c r="A11" s="17"/>
      <c r="B11" s="167" t="s">
        <v>9</v>
      </c>
      <c r="C11" s="168"/>
      <c r="D11" s="168"/>
      <c r="E11" s="168"/>
      <c r="F11" s="168"/>
      <c r="G11" s="168"/>
      <c r="H11" s="168"/>
      <c r="I11" s="168"/>
      <c r="J11" s="168"/>
      <c r="K11" s="168"/>
      <c r="L11" s="168"/>
      <c r="M11" s="168"/>
      <c r="N11" s="168"/>
      <c r="O11" s="168"/>
      <c r="P11" s="168"/>
      <c r="Q11" s="168"/>
      <c r="R11" s="21"/>
    </row>
    <row r="12" spans="1:18" ht="21" customHeight="1">
      <c r="A12" s="18"/>
      <c r="B12" s="19"/>
      <c r="C12" s="20"/>
      <c r="D12" s="20"/>
      <c r="E12" s="20"/>
      <c r="F12" s="20"/>
      <c r="G12" s="20"/>
      <c r="H12" s="20"/>
      <c r="I12" s="20"/>
      <c r="J12" s="20"/>
      <c r="K12" s="20"/>
      <c r="L12" s="20"/>
      <c r="M12" s="20"/>
      <c r="N12" s="20"/>
      <c r="O12" s="20"/>
      <c r="P12" s="20"/>
      <c r="Q12" s="20"/>
    </row>
    <row r="13" spans="1:18">
      <c r="A13" s="159" t="s">
        <v>10</v>
      </c>
      <c r="B13" s="159"/>
      <c r="C13" s="159"/>
      <c r="D13" s="159"/>
      <c r="E13" s="159"/>
      <c r="F13" s="159"/>
      <c r="G13" s="159"/>
      <c r="H13" s="159"/>
      <c r="I13" s="159"/>
      <c r="J13" s="159"/>
      <c r="K13" s="159"/>
      <c r="L13" s="159"/>
      <c r="M13" s="159"/>
      <c r="N13" s="159"/>
      <c r="O13" s="159"/>
      <c r="P13" s="159"/>
      <c r="Q13" s="159"/>
    </row>
    <row r="14" spans="1:18" ht="15.75" customHeight="1">
      <c r="A14" s="159" t="s">
        <v>11</v>
      </c>
      <c r="B14" s="159"/>
      <c r="C14" s="159"/>
      <c r="D14" s="159"/>
      <c r="E14" s="159" t="s">
        <v>12</v>
      </c>
      <c r="F14" s="159"/>
      <c r="G14" s="159"/>
      <c r="H14" s="159"/>
      <c r="I14" s="159"/>
      <c r="J14" s="159"/>
      <c r="K14" s="159"/>
      <c r="L14" s="159"/>
      <c r="M14" s="159"/>
      <c r="N14" s="159"/>
      <c r="O14" s="159"/>
      <c r="P14" s="159"/>
      <c r="Q14" s="159"/>
    </row>
    <row r="15" spans="1:18" ht="15.75" customHeight="1">
      <c r="A15" s="159" t="s">
        <v>13</v>
      </c>
      <c r="B15" s="159"/>
      <c r="C15" s="159"/>
      <c r="D15" s="159"/>
      <c r="E15" s="159"/>
      <c r="F15" s="159"/>
      <c r="G15" s="159"/>
      <c r="H15" s="159"/>
      <c r="I15" s="159"/>
      <c r="J15" s="159"/>
      <c r="K15" s="159"/>
      <c r="L15" s="159"/>
      <c r="M15" s="159"/>
      <c r="N15" s="159"/>
      <c r="O15" s="159"/>
      <c r="P15" s="159"/>
      <c r="Q15" s="159"/>
    </row>
    <row r="16" spans="1:18" ht="24" customHeight="1">
      <c r="A16" s="153" t="s">
        <v>14</v>
      </c>
      <c r="B16" s="153"/>
      <c r="C16" s="153"/>
      <c r="D16" s="153"/>
      <c r="E16" s="160" t="s">
        <v>15</v>
      </c>
      <c r="F16" s="160"/>
      <c r="G16" s="160"/>
      <c r="H16" s="160"/>
      <c r="I16" s="160"/>
      <c r="J16" s="160"/>
      <c r="K16" s="160"/>
      <c r="L16" s="160"/>
      <c r="M16" s="160"/>
      <c r="N16" s="160"/>
      <c r="O16" s="160"/>
      <c r="P16" s="160"/>
      <c r="Q16" s="160"/>
    </row>
    <row r="17" spans="1:17" ht="47.25" customHeight="1">
      <c r="A17" s="153"/>
      <c r="B17" s="153"/>
      <c r="C17" s="153"/>
      <c r="D17" s="153"/>
      <c r="E17" s="155" t="s">
        <v>16</v>
      </c>
      <c r="F17" s="155"/>
      <c r="G17" s="155"/>
      <c r="H17" s="155"/>
      <c r="I17" s="155"/>
      <c r="J17" s="155"/>
      <c r="K17" s="155"/>
      <c r="L17" s="155"/>
      <c r="M17" s="155"/>
      <c r="N17" s="155"/>
      <c r="O17" s="155"/>
      <c r="P17" s="155"/>
      <c r="Q17" s="155"/>
    </row>
    <row r="18" spans="1:17" ht="39.75" customHeight="1">
      <c r="A18" s="153"/>
      <c r="B18" s="153"/>
      <c r="C18" s="153"/>
      <c r="D18" s="153"/>
      <c r="E18" s="155" t="s">
        <v>17</v>
      </c>
      <c r="F18" s="155"/>
      <c r="G18" s="155"/>
      <c r="H18" s="155"/>
      <c r="I18" s="155"/>
      <c r="J18" s="155"/>
      <c r="K18" s="155"/>
      <c r="L18" s="155"/>
      <c r="M18" s="155"/>
      <c r="N18" s="155"/>
      <c r="O18" s="155"/>
      <c r="P18" s="155"/>
      <c r="Q18" s="155"/>
    </row>
    <row r="19" spans="1:17" ht="38.25" customHeight="1">
      <c r="A19" s="153"/>
      <c r="B19" s="153"/>
      <c r="C19" s="153"/>
      <c r="D19" s="153"/>
      <c r="E19" s="155" t="s">
        <v>18</v>
      </c>
      <c r="F19" s="155"/>
      <c r="G19" s="155"/>
      <c r="H19" s="155"/>
      <c r="I19" s="155"/>
      <c r="J19" s="155"/>
      <c r="K19" s="155"/>
      <c r="L19" s="155"/>
      <c r="M19" s="155"/>
      <c r="N19" s="155"/>
      <c r="O19" s="155"/>
      <c r="P19" s="155"/>
      <c r="Q19" s="155"/>
    </row>
    <row r="20" spans="1:17" ht="30" customHeight="1">
      <c r="A20" s="153"/>
      <c r="B20" s="153"/>
      <c r="C20" s="153"/>
      <c r="D20" s="153"/>
      <c r="E20" s="155" t="s">
        <v>19</v>
      </c>
      <c r="F20" s="155"/>
      <c r="G20" s="155"/>
      <c r="H20" s="155"/>
      <c r="I20" s="155"/>
      <c r="J20" s="155"/>
      <c r="K20" s="155"/>
      <c r="L20" s="155"/>
      <c r="M20" s="155"/>
      <c r="N20" s="155"/>
      <c r="O20" s="155"/>
      <c r="P20" s="155"/>
      <c r="Q20" s="155"/>
    </row>
    <row r="21" spans="1:17" ht="53.25" customHeight="1">
      <c r="A21" s="153"/>
      <c r="B21" s="153"/>
      <c r="C21" s="153"/>
      <c r="D21" s="153"/>
      <c r="E21" s="155" t="s">
        <v>20</v>
      </c>
      <c r="F21" s="155"/>
      <c r="G21" s="155"/>
      <c r="H21" s="155"/>
      <c r="I21" s="155"/>
      <c r="J21" s="155"/>
      <c r="K21" s="155"/>
      <c r="L21" s="155"/>
      <c r="M21" s="155"/>
      <c r="N21" s="155"/>
      <c r="O21" s="155"/>
      <c r="P21" s="155"/>
      <c r="Q21" s="155"/>
    </row>
    <row r="22" spans="1:17">
      <c r="A22" s="156" t="s">
        <v>21</v>
      </c>
      <c r="B22" s="158"/>
      <c r="C22" s="158"/>
      <c r="D22" s="158"/>
      <c r="E22" s="158"/>
      <c r="F22" s="158"/>
      <c r="G22" s="158"/>
      <c r="H22" s="158"/>
      <c r="I22" s="158"/>
      <c r="J22" s="158"/>
      <c r="K22" s="158"/>
      <c r="L22" s="158"/>
      <c r="M22" s="158"/>
      <c r="N22" s="158"/>
      <c r="O22" s="158"/>
      <c r="P22" s="158"/>
      <c r="Q22" s="158"/>
    </row>
    <row r="23" spans="1:17" ht="48" customHeight="1">
      <c r="A23" s="153" t="s">
        <v>22</v>
      </c>
      <c r="B23" s="154"/>
      <c r="C23" s="154"/>
      <c r="D23" s="154"/>
      <c r="E23" s="155" t="s">
        <v>23</v>
      </c>
      <c r="F23" s="155"/>
      <c r="G23" s="155"/>
      <c r="H23" s="155"/>
      <c r="I23" s="155"/>
      <c r="J23" s="155"/>
      <c r="K23" s="155"/>
      <c r="L23" s="155"/>
      <c r="M23" s="155"/>
      <c r="N23" s="155"/>
      <c r="O23" s="155"/>
      <c r="P23" s="155"/>
      <c r="Q23" s="155"/>
    </row>
    <row r="24" spans="1:17" ht="46.5" customHeight="1">
      <c r="A24" s="154"/>
      <c r="B24" s="154"/>
      <c r="C24" s="154"/>
      <c r="D24" s="154"/>
      <c r="E24" s="155" t="s">
        <v>24</v>
      </c>
      <c r="F24" s="155"/>
      <c r="G24" s="155"/>
      <c r="H24" s="155"/>
      <c r="I24" s="155"/>
      <c r="J24" s="155"/>
      <c r="K24" s="155"/>
      <c r="L24" s="155"/>
      <c r="M24" s="155"/>
      <c r="N24" s="155"/>
      <c r="O24" s="155"/>
      <c r="P24" s="155"/>
      <c r="Q24" s="155"/>
    </row>
    <row r="25" spans="1:17" ht="46.5" customHeight="1">
      <c r="A25" s="154"/>
      <c r="B25" s="154"/>
      <c r="C25" s="154"/>
      <c r="D25" s="154"/>
      <c r="E25" s="155" t="s">
        <v>25</v>
      </c>
      <c r="F25" s="155"/>
      <c r="G25" s="155"/>
      <c r="H25" s="155"/>
      <c r="I25" s="155"/>
      <c r="J25" s="155"/>
      <c r="K25" s="155"/>
      <c r="L25" s="155"/>
      <c r="M25" s="155"/>
      <c r="N25" s="155"/>
      <c r="O25" s="155"/>
      <c r="P25" s="155"/>
      <c r="Q25" s="155"/>
    </row>
    <row r="26" spans="1:17">
      <c r="A26" s="154"/>
      <c r="B26" s="154"/>
      <c r="C26" s="154"/>
      <c r="D26" s="154"/>
      <c r="E26" s="155" t="s">
        <v>26</v>
      </c>
      <c r="F26" s="155"/>
      <c r="G26" s="155"/>
      <c r="H26" s="155"/>
      <c r="I26" s="155"/>
      <c r="J26" s="155"/>
      <c r="K26" s="155"/>
      <c r="L26" s="155"/>
      <c r="M26" s="155"/>
      <c r="N26" s="155"/>
      <c r="O26" s="155"/>
      <c r="P26" s="155"/>
      <c r="Q26" s="155"/>
    </row>
    <row r="27" spans="1:17">
      <c r="A27" s="156" t="s">
        <v>27</v>
      </c>
      <c r="B27" s="156"/>
      <c r="C27" s="156"/>
      <c r="D27" s="156"/>
      <c r="E27" s="156"/>
      <c r="F27" s="156"/>
      <c r="G27" s="156"/>
      <c r="H27" s="156"/>
      <c r="I27" s="156"/>
      <c r="J27" s="156"/>
      <c r="K27" s="156"/>
      <c r="L27" s="156"/>
      <c r="M27" s="156"/>
      <c r="N27" s="156"/>
      <c r="O27" s="156"/>
      <c r="P27" s="156"/>
      <c r="Q27" s="156"/>
    </row>
    <row r="28" spans="1:17" ht="58.5" customHeight="1">
      <c r="A28" s="153" t="s">
        <v>28</v>
      </c>
      <c r="B28" s="153"/>
      <c r="C28" s="153"/>
      <c r="D28" s="153"/>
      <c r="E28" s="155" t="s">
        <v>29</v>
      </c>
      <c r="F28" s="155"/>
      <c r="G28" s="155"/>
      <c r="H28" s="155"/>
      <c r="I28" s="155"/>
      <c r="J28" s="155"/>
      <c r="K28" s="155"/>
      <c r="L28" s="155"/>
      <c r="M28" s="155"/>
      <c r="N28" s="155"/>
      <c r="O28" s="155"/>
      <c r="P28" s="155"/>
      <c r="Q28" s="155"/>
    </row>
    <row r="29" spans="1:17" ht="24" customHeight="1">
      <c r="A29" s="156" t="s">
        <v>30</v>
      </c>
      <c r="B29" s="156"/>
      <c r="C29" s="156"/>
      <c r="D29" s="156"/>
      <c r="E29" s="156"/>
      <c r="F29" s="156"/>
      <c r="G29" s="156"/>
      <c r="H29" s="156"/>
      <c r="I29" s="156"/>
      <c r="J29" s="156"/>
      <c r="K29" s="156"/>
      <c r="L29" s="156"/>
      <c r="M29" s="156"/>
      <c r="N29" s="156"/>
      <c r="O29" s="156"/>
      <c r="P29" s="156"/>
      <c r="Q29" s="156"/>
    </row>
    <row r="30" spans="1:17" ht="50.25" customHeight="1">
      <c r="A30" s="154">
        <v>4</v>
      </c>
      <c r="B30" s="154"/>
      <c r="C30" s="154"/>
      <c r="D30" s="154"/>
      <c r="E30" s="155" t="s">
        <v>31</v>
      </c>
      <c r="F30" s="155"/>
      <c r="G30" s="155"/>
      <c r="H30" s="155"/>
      <c r="I30" s="155"/>
      <c r="J30" s="155"/>
      <c r="K30" s="155"/>
      <c r="L30" s="155"/>
      <c r="M30" s="155"/>
      <c r="N30" s="155"/>
      <c r="O30" s="155"/>
      <c r="P30" s="155"/>
      <c r="Q30" s="155"/>
    </row>
    <row r="31" spans="1:17" ht="45.75" customHeight="1">
      <c r="A31" s="154"/>
      <c r="B31" s="154"/>
      <c r="C31" s="154"/>
      <c r="D31" s="154"/>
      <c r="E31" s="155" t="s">
        <v>32</v>
      </c>
      <c r="F31" s="155"/>
      <c r="G31" s="155"/>
      <c r="H31" s="155"/>
      <c r="I31" s="155"/>
      <c r="J31" s="155"/>
      <c r="K31" s="155"/>
      <c r="L31" s="155"/>
      <c r="M31" s="155"/>
      <c r="N31" s="155"/>
      <c r="O31" s="155"/>
      <c r="P31" s="155"/>
      <c r="Q31" s="155"/>
    </row>
    <row r="32" spans="1:17" ht="30" customHeight="1">
      <c r="A32" s="156" t="s">
        <v>33</v>
      </c>
      <c r="B32" s="156"/>
      <c r="C32" s="156"/>
      <c r="D32" s="156"/>
      <c r="E32" s="156"/>
      <c r="F32" s="156"/>
      <c r="G32" s="156"/>
      <c r="H32" s="156"/>
      <c r="I32" s="156"/>
      <c r="J32" s="156"/>
      <c r="K32" s="156"/>
      <c r="L32" s="156"/>
      <c r="M32" s="156"/>
      <c r="N32" s="156"/>
      <c r="O32" s="156"/>
      <c r="P32" s="156"/>
      <c r="Q32" s="156"/>
    </row>
    <row r="33" spans="1:17" ht="19.5" customHeight="1">
      <c r="A33" s="154">
        <v>5</v>
      </c>
      <c r="B33" s="154"/>
      <c r="C33" s="154"/>
      <c r="D33" s="154"/>
      <c r="E33" s="157" t="s">
        <v>34</v>
      </c>
      <c r="F33" s="157"/>
      <c r="G33" s="157"/>
      <c r="H33" s="157"/>
      <c r="I33" s="157"/>
      <c r="J33" s="157"/>
      <c r="K33" s="157"/>
      <c r="L33" s="157"/>
      <c r="M33" s="157"/>
      <c r="N33" s="157"/>
      <c r="O33" s="157"/>
      <c r="P33" s="157"/>
      <c r="Q33" s="157"/>
    </row>
    <row r="34" spans="1:17" ht="201.75" customHeight="1">
      <c r="A34" s="154"/>
      <c r="B34" s="154"/>
      <c r="C34" s="154"/>
      <c r="D34" s="154"/>
      <c r="E34" s="150" t="s">
        <v>35</v>
      </c>
      <c r="F34" s="150"/>
      <c r="G34" s="150"/>
      <c r="H34" s="150"/>
      <c r="I34" s="150"/>
      <c r="J34" s="150"/>
      <c r="K34" s="150"/>
      <c r="L34" s="150"/>
      <c r="M34" s="150"/>
      <c r="N34" s="150"/>
      <c r="O34" s="150"/>
      <c r="P34" s="150"/>
      <c r="Q34" s="150"/>
    </row>
    <row r="35" spans="1:17" ht="18.75" customHeight="1">
      <c r="A35" s="154"/>
      <c r="B35" s="154"/>
      <c r="C35" s="154"/>
      <c r="D35" s="154"/>
      <c r="E35" s="157" t="s">
        <v>36</v>
      </c>
      <c r="F35" s="157"/>
      <c r="G35" s="157"/>
      <c r="H35" s="157"/>
      <c r="I35" s="157"/>
      <c r="J35" s="157"/>
      <c r="K35" s="157"/>
      <c r="L35" s="157"/>
      <c r="M35" s="157"/>
      <c r="N35" s="157"/>
      <c r="O35" s="157"/>
      <c r="P35" s="157"/>
      <c r="Q35" s="157"/>
    </row>
    <row r="36" spans="1:17" ht="186.75" customHeight="1">
      <c r="A36" s="154"/>
      <c r="B36" s="154"/>
      <c r="C36" s="154"/>
      <c r="D36" s="154"/>
      <c r="E36" s="150" t="s">
        <v>37</v>
      </c>
      <c r="F36" s="151"/>
      <c r="G36" s="151"/>
      <c r="H36" s="151"/>
      <c r="I36" s="151"/>
      <c r="J36" s="151"/>
      <c r="K36" s="151"/>
      <c r="L36" s="151"/>
      <c r="M36" s="151"/>
      <c r="N36" s="151"/>
      <c r="O36" s="151"/>
      <c r="P36" s="151"/>
      <c r="Q36" s="151"/>
    </row>
    <row r="37" spans="1:17" ht="115.5" customHeight="1">
      <c r="A37" s="154"/>
      <c r="B37" s="154"/>
      <c r="C37" s="154"/>
      <c r="D37" s="154"/>
      <c r="E37" s="152" t="s">
        <v>38</v>
      </c>
      <c r="F37" s="152"/>
      <c r="G37" s="152"/>
      <c r="H37" s="152"/>
      <c r="I37" s="152"/>
      <c r="J37" s="152"/>
      <c r="K37" s="152"/>
      <c r="L37" s="152"/>
      <c r="M37" s="152"/>
      <c r="N37" s="152"/>
      <c r="O37" s="152"/>
      <c r="P37" s="152"/>
      <c r="Q37" s="152"/>
    </row>
    <row r="38" spans="1:17" ht="66.75" customHeight="1">
      <c r="A38" s="154"/>
      <c r="B38" s="154"/>
      <c r="C38" s="154"/>
      <c r="D38" s="154"/>
      <c r="E38" s="150" t="s">
        <v>39</v>
      </c>
      <c r="F38" s="151"/>
      <c r="G38" s="151"/>
      <c r="H38" s="151"/>
      <c r="I38" s="151"/>
      <c r="J38" s="151"/>
      <c r="K38" s="151"/>
      <c r="L38" s="151"/>
      <c r="M38" s="151"/>
      <c r="N38" s="151"/>
      <c r="O38" s="151"/>
      <c r="P38" s="151"/>
      <c r="Q38" s="151"/>
    </row>
  </sheetData>
  <mergeCells count="42">
    <mergeCell ref="A1:Q1"/>
    <mergeCell ref="A2:Q2"/>
    <mergeCell ref="E3:N3"/>
    <mergeCell ref="B5:Q5"/>
    <mergeCell ref="B6:Q6"/>
    <mergeCell ref="B7:Q7"/>
    <mergeCell ref="B8:Q8"/>
    <mergeCell ref="B9:Q9"/>
    <mergeCell ref="B10:Q10"/>
    <mergeCell ref="B11:Q11"/>
    <mergeCell ref="A13:Q13"/>
    <mergeCell ref="A14:D14"/>
    <mergeCell ref="E14:Q14"/>
    <mergeCell ref="A15:Q15"/>
    <mergeCell ref="E16:Q16"/>
    <mergeCell ref="E17:Q17"/>
    <mergeCell ref="E18:Q18"/>
    <mergeCell ref="E19:Q19"/>
    <mergeCell ref="E20:Q20"/>
    <mergeCell ref="E21:Q21"/>
    <mergeCell ref="E30:Q30"/>
    <mergeCell ref="A22:Q22"/>
    <mergeCell ref="E23:Q23"/>
    <mergeCell ref="E24:Q24"/>
    <mergeCell ref="E25:Q25"/>
    <mergeCell ref="E26:Q26"/>
    <mergeCell ref="E36:Q36"/>
    <mergeCell ref="E37:Q37"/>
    <mergeCell ref="E38:Q38"/>
    <mergeCell ref="A16:D21"/>
    <mergeCell ref="A23:D26"/>
    <mergeCell ref="A33:D38"/>
    <mergeCell ref="A30:D31"/>
    <mergeCell ref="E31:Q31"/>
    <mergeCell ref="A32:Q32"/>
    <mergeCell ref="E33:Q33"/>
    <mergeCell ref="E34:Q34"/>
    <mergeCell ref="E35:Q35"/>
    <mergeCell ref="A27:Q27"/>
    <mergeCell ref="A28:D28"/>
    <mergeCell ref="E28:Q28"/>
    <mergeCell ref="A29:Q29"/>
  </mergeCells>
  <pageMargins left="0.70866141732283505" right="0.70866141732283505" top="0.74803149606299202" bottom="0.74803149606299202" header="0.31496062992126" footer="0.31496062992126"/>
  <pageSetup paperSize="9" scale="4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3"/>
  <sheetViews>
    <sheetView topLeftCell="A10" workbookViewId="0">
      <selection activeCell="A19" sqref="A19:N19"/>
    </sheetView>
  </sheetViews>
  <sheetFormatPr defaultColWidth="9.109375" defaultRowHeight="14.4"/>
  <cols>
    <col min="1" max="1" width="18.6640625" style="1" customWidth="1"/>
    <col min="2" max="13" width="9.109375" style="1"/>
    <col min="14" max="14" width="18.44140625" style="1" customWidth="1"/>
    <col min="15" max="16384" width="9.109375" style="1"/>
  </cols>
  <sheetData>
    <row r="1" spans="1:14">
      <c r="A1" s="2"/>
      <c r="F1" s="3"/>
      <c r="G1" s="3"/>
      <c r="H1" s="3"/>
      <c r="I1" s="3"/>
      <c r="J1" s="3"/>
      <c r="K1" s="3"/>
      <c r="L1" s="3"/>
      <c r="M1" s="3"/>
      <c r="N1" s="3" t="s">
        <v>40</v>
      </c>
    </row>
    <row r="2" spans="1:14" ht="15">
      <c r="A2" s="197" t="s">
        <v>41</v>
      </c>
      <c r="B2" s="198"/>
      <c r="C2" s="198"/>
      <c r="D2" s="198"/>
      <c r="E2" s="198"/>
      <c r="F2" s="198"/>
      <c r="G2" s="198"/>
      <c r="H2" s="198"/>
      <c r="I2" s="198"/>
      <c r="J2" s="198"/>
      <c r="K2" s="198"/>
      <c r="L2" s="198"/>
      <c r="M2" s="198"/>
      <c r="N2" s="199"/>
    </row>
    <row r="3" spans="1:14">
      <c r="A3" s="182" t="s">
        <v>42</v>
      </c>
      <c r="B3" s="183"/>
      <c r="C3" s="183"/>
      <c r="D3" s="183"/>
      <c r="E3" s="183"/>
      <c r="F3" s="183"/>
      <c r="G3" s="183"/>
      <c r="H3" s="183"/>
      <c r="I3" s="183"/>
      <c r="J3" s="183"/>
      <c r="K3" s="183"/>
      <c r="L3" s="183"/>
      <c r="M3" s="183"/>
      <c r="N3" s="184"/>
    </row>
    <row r="4" spans="1:14" ht="46.5" customHeight="1">
      <c r="A4" s="4" t="s">
        <v>43</v>
      </c>
      <c r="B4" s="200" t="s">
        <v>44</v>
      </c>
      <c r="C4" s="200"/>
      <c r="D4" s="200"/>
      <c r="E4" s="200"/>
      <c r="F4" s="200"/>
      <c r="G4" s="200"/>
      <c r="H4" s="200"/>
      <c r="I4" s="200"/>
      <c r="J4" s="200"/>
      <c r="K4" s="200"/>
      <c r="L4" s="200"/>
      <c r="M4" s="200"/>
      <c r="N4" s="201"/>
    </row>
    <row r="5" spans="1:14" ht="45.75" customHeight="1">
      <c r="A5" s="185" t="s">
        <v>45</v>
      </c>
      <c r="B5" s="186"/>
      <c r="C5" s="186"/>
      <c r="D5" s="186"/>
      <c r="E5" s="186"/>
      <c r="F5" s="186"/>
      <c r="G5" s="186"/>
      <c r="H5" s="186"/>
      <c r="I5" s="186"/>
      <c r="J5" s="186"/>
      <c r="K5" s="186"/>
      <c r="L5" s="186"/>
      <c r="M5" s="186"/>
      <c r="N5" s="187"/>
    </row>
    <row r="6" spans="1:14" ht="29.25" customHeight="1">
      <c r="A6" s="185" t="s">
        <v>46</v>
      </c>
      <c r="B6" s="186"/>
      <c r="C6" s="186"/>
      <c r="D6" s="186"/>
      <c r="E6" s="186"/>
      <c r="F6" s="186"/>
      <c r="G6" s="186"/>
      <c r="H6" s="186"/>
      <c r="I6" s="186"/>
      <c r="J6" s="186"/>
      <c r="K6" s="186"/>
      <c r="L6" s="186"/>
      <c r="M6" s="186"/>
      <c r="N6" s="187"/>
    </row>
    <row r="7" spans="1:14" ht="17.25" customHeight="1">
      <c r="A7" s="5" t="s">
        <v>47</v>
      </c>
      <c r="B7" s="6"/>
      <c r="C7" s="6"/>
      <c r="D7" s="6"/>
      <c r="E7" s="6"/>
      <c r="F7" s="6"/>
      <c r="G7" s="6"/>
      <c r="H7" s="6"/>
      <c r="I7" s="6"/>
      <c r="J7" s="6"/>
      <c r="K7" s="6"/>
      <c r="L7" s="6"/>
      <c r="M7" s="6"/>
      <c r="N7" s="8"/>
    </row>
    <row r="8" spans="1:14" ht="51" customHeight="1">
      <c r="A8" s="185" t="s">
        <v>48</v>
      </c>
      <c r="B8" s="186"/>
      <c r="C8" s="186"/>
      <c r="D8" s="186"/>
      <c r="E8" s="186"/>
      <c r="F8" s="186"/>
      <c r="G8" s="186"/>
      <c r="H8" s="186"/>
      <c r="I8" s="186"/>
      <c r="J8" s="186"/>
      <c r="K8" s="186"/>
      <c r="L8" s="186"/>
      <c r="M8" s="186"/>
      <c r="N8" s="187"/>
    </row>
    <row r="9" spans="1:14" ht="36" customHeight="1">
      <c r="A9" s="185" t="s">
        <v>49</v>
      </c>
      <c r="B9" s="186"/>
      <c r="C9" s="186"/>
      <c r="D9" s="186"/>
      <c r="E9" s="186"/>
      <c r="F9" s="186"/>
      <c r="G9" s="186"/>
      <c r="H9" s="186"/>
      <c r="I9" s="186"/>
      <c r="J9" s="186"/>
      <c r="K9" s="186"/>
      <c r="L9" s="186"/>
      <c r="M9" s="186"/>
      <c r="N9" s="187"/>
    </row>
    <row r="10" spans="1:14" ht="30" customHeight="1">
      <c r="A10" s="185" t="s">
        <v>50</v>
      </c>
      <c r="B10" s="186"/>
      <c r="C10" s="186"/>
      <c r="D10" s="186"/>
      <c r="E10" s="186"/>
      <c r="F10" s="186"/>
      <c r="G10" s="186"/>
      <c r="H10" s="186"/>
      <c r="I10" s="186"/>
      <c r="J10" s="186"/>
      <c r="K10" s="186"/>
      <c r="L10" s="186"/>
      <c r="M10" s="186"/>
      <c r="N10" s="187"/>
    </row>
    <row r="11" spans="1:14" ht="18.75" customHeight="1">
      <c r="A11" s="185" t="s">
        <v>51</v>
      </c>
      <c r="B11" s="186"/>
      <c r="C11" s="186"/>
      <c r="D11" s="186"/>
      <c r="E11" s="186"/>
      <c r="F11" s="186"/>
      <c r="G11" s="186"/>
      <c r="H11" s="186"/>
      <c r="I11" s="186"/>
      <c r="J11" s="186"/>
      <c r="K11" s="186"/>
      <c r="L11" s="186"/>
      <c r="M11" s="186"/>
      <c r="N11" s="187"/>
    </row>
    <row r="12" spans="1:14">
      <c r="A12" s="182" t="s">
        <v>52</v>
      </c>
      <c r="B12" s="183"/>
      <c r="C12" s="183"/>
      <c r="D12" s="183"/>
      <c r="E12" s="183"/>
      <c r="F12" s="183"/>
      <c r="G12" s="183"/>
      <c r="H12" s="183"/>
      <c r="I12" s="183"/>
      <c r="J12" s="183"/>
      <c r="K12" s="183"/>
      <c r="L12" s="183"/>
      <c r="M12" s="183"/>
      <c r="N12" s="184"/>
    </row>
    <row r="13" spans="1:14">
      <c r="A13" s="7" t="s">
        <v>53</v>
      </c>
      <c r="N13" s="9"/>
    </row>
    <row r="14" spans="1:14" ht="117" customHeight="1">
      <c r="A14" s="188" t="s">
        <v>54</v>
      </c>
      <c r="B14" s="189"/>
      <c r="C14" s="189"/>
      <c r="D14" s="189"/>
      <c r="E14" s="189"/>
      <c r="F14" s="189"/>
      <c r="G14" s="189"/>
      <c r="H14" s="189"/>
      <c r="I14" s="189"/>
      <c r="J14" s="189"/>
      <c r="K14" s="189"/>
      <c r="L14" s="189"/>
      <c r="M14" s="189"/>
      <c r="N14" s="190"/>
    </row>
    <row r="15" spans="1:14" ht="28.5" customHeight="1">
      <c r="A15" s="191" t="s">
        <v>55</v>
      </c>
      <c r="B15" s="192"/>
      <c r="C15" s="192"/>
      <c r="D15" s="192"/>
      <c r="E15" s="192"/>
      <c r="F15" s="192"/>
      <c r="G15" s="192"/>
      <c r="H15" s="192"/>
      <c r="I15" s="192"/>
      <c r="J15" s="192"/>
      <c r="K15" s="192"/>
      <c r="L15" s="192"/>
      <c r="M15" s="192"/>
      <c r="N15" s="193"/>
    </row>
    <row r="16" spans="1:14" ht="120" customHeight="1">
      <c r="A16" s="194" t="s">
        <v>56</v>
      </c>
      <c r="B16" s="195"/>
      <c r="C16" s="195"/>
      <c r="D16" s="195"/>
      <c r="E16" s="195"/>
      <c r="F16" s="195"/>
      <c r="G16" s="195"/>
      <c r="H16" s="195"/>
      <c r="I16" s="195"/>
      <c r="J16" s="195"/>
      <c r="K16" s="195"/>
      <c r="L16" s="195"/>
      <c r="M16" s="195"/>
      <c r="N16" s="196"/>
    </row>
    <row r="17" spans="1:14" ht="13.5" customHeight="1">
      <c r="A17" s="185" t="s">
        <v>57</v>
      </c>
      <c r="B17" s="186"/>
      <c r="C17" s="186"/>
      <c r="D17" s="186"/>
      <c r="E17" s="186"/>
      <c r="F17" s="186"/>
      <c r="G17" s="186"/>
      <c r="H17" s="186"/>
      <c r="I17" s="186"/>
      <c r="J17" s="186"/>
      <c r="K17" s="186"/>
      <c r="L17" s="186"/>
      <c r="M17" s="186"/>
      <c r="N17" s="187"/>
    </row>
    <row r="18" spans="1:14" ht="15" customHeight="1">
      <c r="A18" s="185" t="s">
        <v>58</v>
      </c>
      <c r="B18" s="186"/>
      <c r="C18" s="186"/>
      <c r="D18" s="186"/>
      <c r="E18" s="186"/>
      <c r="F18" s="186"/>
      <c r="G18" s="186"/>
      <c r="H18" s="186"/>
      <c r="I18" s="186"/>
      <c r="J18" s="186"/>
      <c r="K18" s="186"/>
      <c r="L18" s="186"/>
      <c r="M18" s="186"/>
      <c r="N18" s="187"/>
    </row>
    <row r="19" spans="1:14" ht="49.5" customHeight="1">
      <c r="A19" s="185" t="s">
        <v>59</v>
      </c>
      <c r="B19" s="186"/>
      <c r="C19" s="186"/>
      <c r="D19" s="186"/>
      <c r="E19" s="186"/>
      <c r="F19" s="186"/>
      <c r="G19" s="186"/>
      <c r="H19" s="186"/>
      <c r="I19" s="186"/>
      <c r="J19" s="186"/>
      <c r="K19" s="186"/>
      <c r="L19" s="186"/>
      <c r="M19" s="186"/>
      <c r="N19" s="187"/>
    </row>
    <row r="20" spans="1:14">
      <c r="A20" s="182" t="s">
        <v>60</v>
      </c>
      <c r="B20" s="183"/>
      <c r="C20" s="183"/>
      <c r="D20" s="183"/>
      <c r="E20" s="183"/>
      <c r="F20" s="183"/>
      <c r="G20" s="183"/>
      <c r="H20" s="183"/>
      <c r="I20" s="183"/>
      <c r="J20" s="183"/>
      <c r="K20" s="183"/>
      <c r="L20" s="183"/>
      <c r="M20" s="183"/>
      <c r="N20" s="184"/>
    </row>
    <row r="21" spans="1:14" ht="77.25" customHeight="1">
      <c r="A21" s="179" t="s">
        <v>61</v>
      </c>
      <c r="B21" s="180"/>
      <c r="C21" s="180"/>
      <c r="D21" s="180"/>
      <c r="E21" s="180"/>
      <c r="F21" s="180"/>
      <c r="G21" s="180"/>
      <c r="H21" s="180"/>
      <c r="I21" s="180"/>
      <c r="J21" s="180"/>
      <c r="K21" s="180"/>
      <c r="L21" s="180"/>
      <c r="M21" s="180"/>
      <c r="N21" s="181"/>
    </row>
    <row r="22" spans="1:14">
      <c r="A22" s="182" t="s">
        <v>62</v>
      </c>
      <c r="B22" s="183"/>
      <c r="C22" s="183"/>
      <c r="D22" s="183"/>
      <c r="E22" s="183"/>
      <c r="F22" s="183"/>
      <c r="G22" s="183"/>
      <c r="H22" s="183"/>
      <c r="I22" s="183"/>
      <c r="J22" s="183"/>
      <c r="K22" s="183"/>
      <c r="L22" s="183"/>
      <c r="M22" s="183"/>
      <c r="N22" s="184"/>
    </row>
    <row r="23" spans="1:14" ht="51.75" customHeight="1">
      <c r="A23" s="179" t="s">
        <v>63</v>
      </c>
      <c r="B23" s="180"/>
      <c r="C23" s="180"/>
      <c r="D23" s="180"/>
      <c r="E23" s="180"/>
      <c r="F23" s="180"/>
      <c r="G23" s="180"/>
      <c r="H23" s="180"/>
      <c r="I23" s="180"/>
      <c r="J23" s="180"/>
      <c r="K23" s="180"/>
      <c r="L23" s="180"/>
      <c r="M23" s="180"/>
      <c r="N23" s="181"/>
    </row>
    <row r="24" spans="1:14">
      <c r="A24" s="182" t="s">
        <v>64</v>
      </c>
      <c r="B24" s="183"/>
      <c r="C24" s="183"/>
      <c r="D24" s="183"/>
      <c r="E24" s="183"/>
      <c r="F24" s="183"/>
      <c r="G24" s="183"/>
      <c r="H24" s="183"/>
      <c r="I24" s="183"/>
      <c r="J24" s="183"/>
      <c r="K24" s="183"/>
      <c r="L24" s="183"/>
      <c r="M24" s="183"/>
      <c r="N24" s="184"/>
    </row>
    <row r="25" spans="1:14" ht="14.25" customHeight="1">
      <c r="A25" s="179" t="s">
        <v>65</v>
      </c>
      <c r="B25" s="180"/>
      <c r="C25" s="180"/>
      <c r="D25" s="180"/>
      <c r="E25" s="180"/>
      <c r="F25" s="180"/>
      <c r="G25" s="180"/>
      <c r="H25" s="180"/>
      <c r="I25" s="180"/>
      <c r="J25" s="180"/>
      <c r="K25" s="180"/>
      <c r="L25" s="180"/>
      <c r="M25" s="180"/>
      <c r="N25" s="181"/>
    </row>
    <row r="26" spans="1:14">
      <c r="A26" s="182" t="s">
        <v>66</v>
      </c>
      <c r="B26" s="183"/>
      <c r="C26" s="183"/>
      <c r="D26" s="183"/>
      <c r="E26" s="183"/>
      <c r="F26" s="183"/>
      <c r="G26" s="183"/>
      <c r="H26" s="183"/>
      <c r="I26" s="183"/>
      <c r="J26" s="183"/>
      <c r="K26" s="183"/>
      <c r="L26" s="183"/>
      <c r="M26" s="183"/>
      <c r="N26" s="184"/>
    </row>
    <row r="27" spans="1:14" ht="63" customHeight="1">
      <c r="A27" s="179" t="s">
        <v>67</v>
      </c>
      <c r="B27" s="180"/>
      <c r="C27" s="180"/>
      <c r="D27" s="180"/>
      <c r="E27" s="180"/>
      <c r="F27" s="180"/>
      <c r="G27" s="180"/>
      <c r="H27" s="180"/>
      <c r="I27" s="180"/>
      <c r="J27" s="180"/>
      <c r="K27" s="180"/>
      <c r="L27" s="180"/>
      <c r="M27" s="180"/>
      <c r="N27" s="181"/>
    </row>
    <row r="28" spans="1:14">
      <c r="A28" s="182" t="s">
        <v>68</v>
      </c>
      <c r="B28" s="183"/>
      <c r="C28" s="183"/>
      <c r="D28" s="183"/>
      <c r="E28" s="183"/>
      <c r="F28" s="183"/>
      <c r="G28" s="183"/>
      <c r="H28" s="183"/>
      <c r="I28" s="183"/>
      <c r="J28" s="183"/>
      <c r="K28" s="183"/>
      <c r="L28" s="183"/>
      <c r="M28" s="183"/>
      <c r="N28" s="184"/>
    </row>
    <row r="29" spans="1:14" ht="17.25" customHeight="1">
      <c r="A29" s="179" t="s">
        <v>69</v>
      </c>
      <c r="B29" s="180"/>
      <c r="C29" s="180"/>
      <c r="D29" s="180"/>
      <c r="E29" s="180"/>
      <c r="F29" s="180"/>
      <c r="G29" s="180"/>
      <c r="H29" s="180"/>
      <c r="I29" s="180"/>
      <c r="J29" s="180"/>
      <c r="K29" s="180"/>
      <c r="L29" s="180"/>
      <c r="M29" s="180"/>
      <c r="N29" s="181"/>
    </row>
    <row r="30" spans="1:14" ht="36" customHeight="1">
      <c r="A30" s="179" t="s">
        <v>70</v>
      </c>
      <c r="B30" s="180"/>
      <c r="C30" s="180"/>
      <c r="D30" s="180"/>
      <c r="E30" s="180"/>
      <c r="F30" s="180"/>
      <c r="G30" s="180"/>
      <c r="H30" s="180"/>
      <c r="I30" s="180"/>
      <c r="J30" s="180"/>
      <c r="K30" s="180"/>
      <c r="L30" s="180"/>
      <c r="M30" s="180"/>
      <c r="N30" s="181"/>
    </row>
    <row r="31" spans="1:14">
      <c r="A31" s="182" t="s">
        <v>71</v>
      </c>
      <c r="B31" s="183"/>
      <c r="C31" s="183"/>
      <c r="D31" s="183"/>
      <c r="E31" s="183"/>
      <c r="F31" s="183"/>
      <c r="G31" s="183"/>
      <c r="H31" s="183"/>
      <c r="I31" s="183"/>
      <c r="J31" s="183"/>
      <c r="K31" s="183"/>
      <c r="L31" s="183"/>
      <c r="M31" s="183"/>
      <c r="N31" s="184"/>
    </row>
    <row r="32" spans="1:14">
      <c r="A32" s="182" t="s">
        <v>72</v>
      </c>
      <c r="B32" s="183"/>
      <c r="C32" s="183"/>
      <c r="D32" s="183"/>
      <c r="E32" s="183"/>
      <c r="F32" s="183"/>
      <c r="G32" s="183"/>
      <c r="H32" s="183"/>
      <c r="I32" s="183"/>
      <c r="J32" s="183"/>
      <c r="K32" s="183"/>
      <c r="L32" s="183"/>
      <c r="M32" s="183"/>
      <c r="N32" s="184"/>
    </row>
    <row r="33" spans="1:14" ht="34.5" customHeight="1">
      <c r="A33" s="179" t="s">
        <v>73</v>
      </c>
      <c r="B33" s="180"/>
      <c r="C33" s="180"/>
      <c r="D33" s="180"/>
      <c r="E33" s="180"/>
      <c r="F33" s="180"/>
      <c r="G33" s="180"/>
      <c r="H33" s="180"/>
      <c r="I33" s="180"/>
      <c r="J33" s="180"/>
      <c r="K33" s="180"/>
      <c r="L33" s="180"/>
      <c r="M33" s="180"/>
      <c r="N33" s="181"/>
    </row>
  </sheetData>
  <mergeCells count="30">
    <mergeCell ref="A2:N2"/>
    <mergeCell ref="A3:N3"/>
    <mergeCell ref="B4:N4"/>
    <mergeCell ref="A5:N5"/>
    <mergeCell ref="A6:N6"/>
    <mergeCell ref="A8:N8"/>
    <mergeCell ref="A9:N9"/>
    <mergeCell ref="A10:N10"/>
    <mergeCell ref="A11:N11"/>
    <mergeCell ref="A12:N12"/>
    <mergeCell ref="A14:N14"/>
    <mergeCell ref="A15:N15"/>
    <mergeCell ref="A16:N16"/>
    <mergeCell ref="A17:N17"/>
    <mergeCell ref="A18:N18"/>
    <mergeCell ref="A19:N19"/>
    <mergeCell ref="A20:N20"/>
    <mergeCell ref="A21:N21"/>
    <mergeCell ref="A22:N22"/>
    <mergeCell ref="A23:N23"/>
    <mergeCell ref="A24:N24"/>
    <mergeCell ref="A25:N25"/>
    <mergeCell ref="A26:N26"/>
    <mergeCell ref="A27:N27"/>
    <mergeCell ref="A28:N28"/>
    <mergeCell ref="A29:N29"/>
    <mergeCell ref="A30:N30"/>
    <mergeCell ref="A31:N31"/>
    <mergeCell ref="A32:N32"/>
    <mergeCell ref="A33:N3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79"/>
  <sheetViews>
    <sheetView tabSelected="1" topLeftCell="A7" zoomScale="90" zoomScaleNormal="90" workbookViewId="0">
      <selection activeCell="I12" sqref="I10:I12"/>
    </sheetView>
  </sheetViews>
  <sheetFormatPr defaultColWidth="9.109375" defaultRowHeight="13.8"/>
  <cols>
    <col min="1" max="1" width="6.33203125" style="45" customWidth="1"/>
    <col min="2" max="2" width="45.5546875" style="34" customWidth="1"/>
    <col min="3" max="3" width="9.33203125" style="34" customWidth="1"/>
    <col min="4" max="4" width="9.88671875" style="34" customWidth="1"/>
    <col min="5" max="5" width="9.88671875" style="46" customWidth="1"/>
    <col min="6" max="6" width="12.44140625" style="34" customWidth="1"/>
    <col min="7" max="7" width="57.33203125" style="34" customWidth="1"/>
    <col min="8" max="8" width="9.109375" style="34" customWidth="1"/>
    <col min="9" max="9" width="9.5546875" style="34" customWidth="1"/>
    <col min="10" max="10" width="10.6640625" style="34" customWidth="1"/>
    <col min="11" max="11" width="13.109375" style="34" customWidth="1"/>
    <col min="12" max="12" width="9.109375" style="34"/>
    <col min="13" max="13" width="10" style="34" bestFit="1" customWidth="1"/>
    <col min="14" max="14" width="10.5546875" style="34" bestFit="1" customWidth="1"/>
    <col min="15" max="16384" width="9.109375" style="34"/>
  </cols>
  <sheetData>
    <row r="1" spans="1:11" s="48" customFormat="1">
      <c r="A1" s="203"/>
      <c r="B1" s="203"/>
      <c r="C1" s="84"/>
      <c r="D1" s="84"/>
      <c r="E1" s="84"/>
      <c r="F1" s="85"/>
      <c r="G1" s="205"/>
      <c r="H1" s="205"/>
      <c r="I1" s="205"/>
      <c r="J1" s="205"/>
      <c r="K1" s="205"/>
    </row>
    <row r="2" spans="1:11" s="48" customFormat="1">
      <c r="A2" s="203"/>
      <c r="B2" s="203"/>
      <c r="C2" s="84"/>
      <c r="D2" s="84"/>
      <c r="E2" s="84"/>
      <c r="F2" s="84"/>
      <c r="G2" s="84"/>
      <c r="H2" s="84"/>
      <c r="I2" s="86"/>
      <c r="J2" s="86"/>
      <c r="K2" s="86"/>
    </row>
    <row r="3" spans="1:11">
      <c r="A3" s="202"/>
      <c r="B3" s="202"/>
      <c r="C3" s="202"/>
      <c r="D3" s="202"/>
      <c r="E3" s="202"/>
      <c r="F3" s="202"/>
      <c r="G3" s="202"/>
      <c r="H3" s="202"/>
      <c r="I3" s="202"/>
      <c r="J3" s="202"/>
      <c r="K3" s="83"/>
    </row>
    <row r="4" spans="1:11" ht="29.4" customHeight="1">
      <c r="A4" s="202" t="s">
        <v>163</v>
      </c>
      <c r="B4" s="202"/>
      <c r="C4" s="202"/>
      <c r="D4" s="202"/>
      <c r="E4" s="202"/>
      <c r="F4" s="202"/>
      <c r="G4" s="202"/>
      <c r="H4" s="202"/>
      <c r="I4" s="202"/>
    </row>
    <row r="5" spans="1:11">
      <c r="A5" s="204" t="s">
        <v>164</v>
      </c>
      <c r="B5" s="204"/>
      <c r="C5" s="204"/>
      <c r="D5" s="204"/>
      <c r="E5" s="204"/>
      <c r="F5" s="204"/>
      <c r="G5" s="204"/>
      <c r="H5" s="204"/>
      <c r="I5" s="204"/>
      <c r="J5" s="204"/>
      <c r="K5" s="204"/>
    </row>
    <row r="6" spans="1:11">
      <c r="A6" s="204"/>
      <c r="B6" s="204"/>
      <c r="C6" s="204"/>
      <c r="D6" s="204"/>
      <c r="E6" s="204"/>
      <c r="F6" s="204"/>
      <c r="G6" s="204"/>
      <c r="H6" s="204"/>
      <c r="I6" s="204"/>
      <c r="J6" s="204"/>
      <c r="K6" s="204"/>
    </row>
    <row r="7" spans="1:11" s="40" customFormat="1" ht="82.8">
      <c r="A7" s="35" t="s">
        <v>74</v>
      </c>
      <c r="B7" s="36" t="s">
        <v>75</v>
      </c>
      <c r="C7" s="37" t="s">
        <v>76</v>
      </c>
      <c r="D7" s="38" t="s">
        <v>84</v>
      </c>
      <c r="E7" s="39" t="s">
        <v>87</v>
      </c>
      <c r="F7" s="38" t="s">
        <v>88</v>
      </c>
      <c r="G7" s="37" t="s">
        <v>77</v>
      </c>
      <c r="H7" s="37" t="s">
        <v>78</v>
      </c>
      <c r="I7" s="38" t="s">
        <v>79</v>
      </c>
      <c r="J7" s="38" t="s">
        <v>89</v>
      </c>
      <c r="K7" s="38" t="s">
        <v>90</v>
      </c>
    </row>
    <row r="8" spans="1:11" s="40" customFormat="1">
      <c r="A8" s="47"/>
      <c r="B8" s="65"/>
      <c r="C8" s="22"/>
      <c r="D8" s="23"/>
      <c r="E8" s="41"/>
      <c r="F8" s="23"/>
      <c r="G8" s="22"/>
      <c r="H8" s="22"/>
      <c r="I8" s="24"/>
      <c r="J8" s="24"/>
      <c r="K8" s="24"/>
    </row>
    <row r="9" spans="1:11" s="40" customFormat="1" ht="27.6">
      <c r="A9" s="47">
        <v>1</v>
      </c>
      <c r="B9" s="72" t="s">
        <v>97</v>
      </c>
      <c r="C9" s="25" t="s">
        <v>80</v>
      </c>
      <c r="D9" s="26">
        <v>14</v>
      </c>
      <c r="E9" s="26">
        <v>125</v>
      </c>
      <c r="F9" s="26">
        <f>D9*E9</f>
        <v>1750</v>
      </c>
      <c r="G9" s="120"/>
      <c r="H9" s="120"/>
      <c r="I9" s="121"/>
      <c r="J9" s="122"/>
      <c r="K9" s="122"/>
    </row>
    <row r="10" spans="1:11" s="40" customFormat="1" ht="27.6">
      <c r="A10" s="47">
        <v>2</v>
      </c>
      <c r="B10" s="72" t="s">
        <v>132</v>
      </c>
      <c r="C10" s="25" t="s">
        <v>80</v>
      </c>
      <c r="D10" s="26">
        <v>2</v>
      </c>
      <c r="E10" s="26">
        <v>125</v>
      </c>
      <c r="F10" s="26">
        <f>D10*E10</f>
        <v>250</v>
      </c>
      <c r="G10" s="120" t="s">
        <v>94</v>
      </c>
      <c r="H10" s="111" t="s">
        <v>80</v>
      </c>
      <c r="I10" s="111">
        <v>0.5</v>
      </c>
      <c r="J10" s="149">
        <v>348.33</v>
      </c>
      <c r="K10" s="149">
        <f>J10*I10</f>
        <v>174.16499999999999</v>
      </c>
    </row>
    <row r="11" spans="1:11" s="40" customFormat="1">
      <c r="A11" s="47">
        <v>3</v>
      </c>
      <c r="B11" s="72"/>
      <c r="C11" s="25"/>
      <c r="D11" s="26"/>
      <c r="E11" s="26"/>
      <c r="F11" s="26"/>
      <c r="G11" s="120" t="s">
        <v>95</v>
      </c>
      <c r="H11" s="111" t="s">
        <v>80</v>
      </c>
      <c r="I11" s="111">
        <v>1</v>
      </c>
      <c r="J11" s="149">
        <v>150.83000000000001</v>
      </c>
      <c r="K11" s="149">
        <f>J11*I11</f>
        <v>150.83000000000001</v>
      </c>
    </row>
    <row r="12" spans="1:11" s="40" customFormat="1">
      <c r="A12" s="47">
        <v>4</v>
      </c>
      <c r="B12" s="72"/>
      <c r="C12" s="25"/>
      <c r="D12" s="26"/>
      <c r="E12" s="26"/>
      <c r="F12" s="26"/>
      <c r="G12" s="120" t="s">
        <v>96</v>
      </c>
      <c r="H12" s="111" t="s">
        <v>80</v>
      </c>
      <c r="I12" s="111">
        <v>1</v>
      </c>
      <c r="J12" s="149">
        <v>47.5</v>
      </c>
      <c r="K12" s="149">
        <f>J12*I12</f>
        <v>47.5</v>
      </c>
    </row>
    <row r="13" spans="1:11" s="40" customFormat="1">
      <c r="A13" s="47">
        <v>5</v>
      </c>
      <c r="B13" s="72" t="s">
        <v>98</v>
      </c>
      <c r="C13" s="25" t="s">
        <v>80</v>
      </c>
      <c r="D13" s="26">
        <v>6</v>
      </c>
      <c r="E13" s="26">
        <v>70</v>
      </c>
      <c r="F13" s="26">
        <f t="shared" ref="F13:F40" si="0">D13*E13</f>
        <v>420</v>
      </c>
      <c r="G13" s="123"/>
      <c r="H13" s="124"/>
      <c r="I13" s="138"/>
      <c r="J13" s="139"/>
      <c r="K13" s="125"/>
    </row>
    <row r="14" spans="1:11" s="40" customFormat="1" ht="27.6">
      <c r="A14" s="47">
        <v>6</v>
      </c>
      <c r="B14" s="72" t="s">
        <v>135</v>
      </c>
      <c r="C14" s="25" t="s">
        <v>80</v>
      </c>
      <c r="D14" s="26">
        <v>1</v>
      </c>
      <c r="E14" s="26">
        <v>170</v>
      </c>
      <c r="F14" s="26">
        <f t="shared" si="0"/>
        <v>170</v>
      </c>
      <c r="G14" s="123" t="s">
        <v>157</v>
      </c>
      <c r="H14" s="126" t="s">
        <v>80</v>
      </c>
      <c r="I14" s="136">
        <f>(D14+D15+D18+D29+2+D28*3)</f>
        <v>53</v>
      </c>
      <c r="J14" s="136">
        <v>10.119999999999999</v>
      </c>
      <c r="K14" s="126">
        <f>I14*J14</f>
        <v>536.36</v>
      </c>
    </row>
    <row r="15" spans="1:11" s="40" customFormat="1" ht="27.6">
      <c r="A15" s="47">
        <v>7</v>
      </c>
      <c r="B15" s="72" t="s">
        <v>136</v>
      </c>
      <c r="C15" s="25" t="s">
        <v>80</v>
      </c>
      <c r="D15" s="26">
        <v>1</v>
      </c>
      <c r="E15" s="26">
        <v>170</v>
      </c>
      <c r="F15" s="26">
        <f t="shared" si="0"/>
        <v>170</v>
      </c>
      <c r="G15" s="22"/>
      <c r="H15" s="22"/>
      <c r="I15" s="24"/>
      <c r="J15" s="24"/>
      <c r="K15" s="24"/>
    </row>
    <row r="16" spans="1:11" s="40" customFormat="1">
      <c r="A16" s="47">
        <v>8</v>
      </c>
      <c r="B16" s="72" t="s">
        <v>137</v>
      </c>
      <c r="C16" s="25" t="s">
        <v>80</v>
      </c>
      <c r="D16" s="26">
        <v>1</v>
      </c>
      <c r="E16" s="26">
        <v>17</v>
      </c>
      <c r="F16" s="26">
        <f t="shared" si="0"/>
        <v>17</v>
      </c>
      <c r="G16" s="22"/>
      <c r="H16" s="22"/>
      <c r="I16" s="24"/>
      <c r="J16" s="24"/>
      <c r="K16" s="24"/>
    </row>
    <row r="17" spans="1:11" s="40" customFormat="1">
      <c r="A17" s="47">
        <v>9</v>
      </c>
      <c r="B17" s="72" t="s">
        <v>138</v>
      </c>
      <c r="C17" s="25" t="s">
        <v>80</v>
      </c>
      <c r="D17" s="26">
        <v>1</v>
      </c>
      <c r="E17" s="26">
        <v>52</v>
      </c>
      <c r="F17" s="26">
        <f t="shared" ref="F17" si="1">D17*E17</f>
        <v>52</v>
      </c>
      <c r="G17" s="22" t="s">
        <v>139</v>
      </c>
      <c r="H17" s="145" t="s">
        <v>80</v>
      </c>
      <c r="I17" s="41">
        <v>1</v>
      </c>
      <c r="J17" s="41">
        <v>340.83</v>
      </c>
      <c r="K17" s="41">
        <f>I17*J17</f>
        <v>340.83</v>
      </c>
    </row>
    <row r="18" spans="1:11" s="40" customFormat="1" ht="27.6">
      <c r="A18" s="47">
        <v>10</v>
      </c>
      <c r="B18" s="72" t="s">
        <v>140</v>
      </c>
      <c r="C18" s="25" t="s">
        <v>80</v>
      </c>
      <c r="D18" s="26">
        <v>1</v>
      </c>
      <c r="E18" s="26">
        <v>170</v>
      </c>
      <c r="F18" s="26">
        <f t="shared" si="0"/>
        <v>170</v>
      </c>
      <c r="G18" s="120"/>
      <c r="H18" s="120"/>
      <c r="I18" s="121"/>
      <c r="J18" s="122"/>
      <c r="K18" s="122"/>
    </row>
    <row r="19" spans="1:11" s="40" customFormat="1" ht="27.6">
      <c r="A19" s="47">
        <v>11</v>
      </c>
      <c r="B19" s="72" t="s">
        <v>129</v>
      </c>
      <c r="C19" s="25" t="s">
        <v>80</v>
      </c>
      <c r="D19" s="26">
        <v>5</v>
      </c>
      <c r="E19" s="26">
        <v>120</v>
      </c>
      <c r="F19" s="26">
        <f t="shared" si="0"/>
        <v>600</v>
      </c>
      <c r="G19" s="120"/>
      <c r="H19" s="120"/>
      <c r="I19" s="121"/>
      <c r="J19" s="122"/>
      <c r="K19" s="122"/>
    </row>
    <row r="20" spans="1:11" s="40" customFormat="1" ht="27.6">
      <c r="A20" s="47">
        <v>12</v>
      </c>
      <c r="B20" s="72" t="s">
        <v>130</v>
      </c>
      <c r="C20" s="25" t="s">
        <v>80</v>
      </c>
      <c r="D20" s="26">
        <v>1</v>
      </c>
      <c r="E20" s="26">
        <v>100</v>
      </c>
      <c r="F20" s="26">
        <f t="shared" si="0"/>
        <v>100</v>
      </c>
      <c r="G20" s="120"/>
      <c r="H20" s="120"/>
      <c r="I20" s="121"/>
      <c r="J20" s="122"/>
      <c r="K20" s="122"/>
    </row>
    <row r="21" spans="1:11" s="40" customFormat="1" ht="27.6">
      <c r="A21" s="47">
        <v>13</v>
      </c>
      <c r="B21" s="72" t="s">
        <v>131</v>
      </c>
      <c r="C21" s="25" t="s">
        <v>80</v>
      </c>
      <c r="D21" s="26">
        <v>1</v>
      </c>
      <c r="E21" s="26">
        <v>75</v>
      </c>
      <c r="F21" s="26">
        <f t="shared" si="0"/>
        <v>75</v>
      </c>
      <c r="G21" s="120"/>
      <c r="H21" s="120"/>
      <c r="I21" s="121"/>
      <c r="J21" s="122"/>
      <c r="K21" s="122"/>
    </row>
    <row r="22" spans="1:11" s="40" customFormat="1" ht="27.6">
      <c r="A22" s="47">
        <v>14</v>
      </c>
      <c r="B22" s="72" t="s">
        <v>133</v>
      </c>
      <c r="C22" s="25" t="s">
        <v>80</v>
      </c>
      <c r="D22" s="26">
        <v>1</v>
      </c>
      <c r="E22" s="26">
        <v>120</v>
      </c>
      <c r="F22" s="26">
        <f t="shared" si="0"/>
        <v>120</v>
      </c>
      <c r="G22" s="22"/>
      <c r="H22" s="22"/>
      <c r="I22" s="24"/>
      <c r="J22" s="24"/>
      <c r="K22" s="24"/>
    </row>
    <row r="23" spans="1:11" s="40" customFormat="1" ht="27.6">
      <c r="A23" s="47">
        <v>15</v>
      </c>
      <c r="B23" s="72" t="s">
        <v>134</v>
      </c>
      <c r="C23" s="25" t="s">
        <v>80</v>
      </c>
      <c r="D23" s="26">
        <v>1</v>
      </c>
      <c r="E23" s="26">
        <v>50</v>
      </c>
      <c r="F23" s="26">
        <f t="shared" si="0"/>
        <v>50</v>
      </c>
      <c r="G23" s="22"/>
      <c r="H23" s="22"/>
      <c r="I23" s="24"/>
      <c r="J23" s="24"/>
      <c r="K23" s="24"/>
    </row>
    <row r="24" spans="1:11" s="40" customFormat="1" ht="27.6">
      <c r="A24" s="47">
        <v>16</v>
      </c>
      <c r="B24" s="72" t="s">
        <v>99</v>
      </c>
      <c r="C24" s="25" t="s">
        <v>80</v>
      </c>
      <c r="D24" s="26">
        <v>1</v>
      </c>
      <c r="E24" s="26">
        <v>125</v>
      </c>
      <c r="F24" s="26">
        <f t="shared" si="0"/>
        <v>125</v>
      </c>
      <c r="G24" s="22"/>
      <c r="H24" s="22"/>
      <c r="I24" s="24"/>
      <c r="J24" s="24"/>
      <c r="K24" s="24"/>
    </row>
    <row r="25" spans="1:11" s="40" customFormat="1" ht="55.2">
      <c r="A25" s="47">
        <v>17</v>
      </c>
      <c r="B25" s="72" t="s">
        <v>100</v>
      </c>
      <c r="C25" s="25" t="s">
        <v>80</v>
      </c>
      <c r="D25" s="26">
        <v>1</v>
      </c>
      <c r="E25" s="26">
        <v>125</v>
      </c>
      <c r="F25" s="26">
        <f t="shared" si="0"/>
        <v>125</v>
      </c>
      <c r="G25" s="22"/>
      <c r="H25" s="22"/>
      <c r="I25" s="24"/>
      <c r="J25" s="24"/>
      <c r="K25" s="24"/>
    </row>
    <row r="26" spans="1:11" s="40" customFormat="1" ht="27.6">
      <c r="A26" s="47">
        <v>18</v>
      </c>
      <c r="B26" s="72" t="s">
        <v>102</v>
      </c>
      <c r="C26" s="25" t="s">
        <v>80</v>
      </c>
      <c r="D26" s="26">
        <v>1</v>
      </c>
      <c r="E26" s="26">
        <v>125</v>
      </c>
      <c r="F26" s="26">
        <f t="shared" si="0"/>
        <v>125</v>
      </c>
      <c r="G26" s="22"/>
      <c r="H26" s="22"/>
      <c r="I26" s="24"/>
      <c r="J26" s="24"/>
      <c r="K26" s="24"/>
    </row>
    <row r="27" spans="1:11" s="40" customFormat="1" ht="27.6">
      <c r="A27" s="47">
        <v>19</v>
      </c>
      <c r="B27" s="72" t="s">
        <v>101</v>
      </c>
      <c r="C27" s="25" t="s">
        <v>80</v>
      </c>
      <c r="D27" s="26">
        <v>1</v>
      </c>
      <c r="E27" s="26">
        <v>60</v>
      </c>
      <c r="F27" s="26">
        <f t="shared" si="0"/>
        <v>60</v>
      </c>
      <c r="G27" s="22"/>
      <c r="H27" s="22"/>
      <c r="I27" s="24"/>
      <c r="J27" s="24"/>
      <c r="K27" s="24"/>
    </row>
    <row r="28" spans="1:11" s="40" customFormat="1">
      <c r="A28" s="47">
        <v>20</v>
      </c>
      <c r="B28" s="72" t="s">
        <v>103</v>
      </c>
      <c r="C28" s="25" t="s">
        <v>80</v>
      </c>
      <c r="D28" s="26">
        <v>14</v>
      </c>
      <c r="E28" s="26">
        <v>127</v>
      </c>
      <c r="F28" s="26">
        <f t="shared" si="0"/>
        <v>1778</v>
      </c>
      <c r="G28" s="22"/>
      <c r="H28" s="22"/>
      <c r="I28" s="24"/>
      <c r="J28" s="24"/>
      <c r="K28" s="24"/>
    </row>
    <row r="29" spans="1:11" s="40" customFormat="1">
      <c r="A29" s="47">
        <v>21</v>
      </c>
      <c r="B29" s="72" t="s">
        <v>104</v>
      </c>
      <c r="C29" s="25" t="s">
        <v>80</v>
      </c>
      <c r="D29" s="26">
        <v>6</v>
      </c>
      <c r="E29" s="26">
        <v>127</v>
      </c>
      <c r="F29" s="26">
        <f t="shared" si="0"/>
        <v>762</v>
      </c>
      <c r="G29" s="22"/>
      <c r="H29" s="22"/>
      <c r="I29" s="24"/>
      <c r="J29" s="24"/>
      <c r="K29" s="24"/>
    </row>
    <row r="30" spans="1:11" s="40" customFormat="1" ht="27.6">
      <c r="A30" s="47">
        <v>22</v>
      </c>
      <c r="B30" s="72" t="s">
        <v>141</v>
      </c>
      <c r="C30" s="25" t="s">
        <v>80</v>
      </c>
      <c r="D30" s="26">
        <v>3</v>
      </c>
      <c r="E30" s="26">
        <v>120</v>
      </c>
      <c r="F30" s="26">
        <f t="shared" si="0"/>
        <v>360</v>
      </c>
      <c r="G30" s="22"/>
      <c r="H30" s="22"/>
      <c r="I30" s="24"/>
      <c r="J30" s="24"/>
      <c r="K30" s="24"/>
    </row>
    <row r="31" spans="1:11" s="40" customFormat="1" ht="27.6">
      <c r="A31" s="47">
        <v>23</v>
      </c>
      <c r="B31" s="72" t="s">
        <v>142</v>
      </c>
      <c r="C31" s="25" t="s">
        <v>80</v>
      </c>
      <c r="D31" s="26">
        <v>1</v>
      </c>
      <c r="E31" s="26">
        <v>125</v>
      </c>
      <c r="F31" s="26">
        <f t="shared" si="0"/>
        <v>125</v>
      </c>
      <c r="G31" s="22"/>
      <c r="H31" s="22"/>
      <c r="I31" s="24"/>
      <c r="J31" s="24"/>
      <c r="K31" s="24"/>
    </row>
    <row r="32" spans="1:11" s="40" customFormat="1" ht="27.6">
      <c r="A32" s="47">
        <v>24</v>
      </c>
      <c r="B32" s="72" t="s">
        <v>144</v>
      </c>
      <c r="C32" s="25" t="s">
        <v>80</v>
      </c>
      <c r="D32" s="26">
        <v>3</v>
      </c>
      <c r="E32" s="26">
        <v>120</v>
      </c>
      <c r="F32" s="26">
        <f t="shared" si="0"/>
        <v>360</v>
      </c>
      <c r="G32" s="22"/>
      <c r="H32" s="22"/>
      <c r="I32" s="24"/>
      <c r="J32" s="24"/>
      <c r="K32" s="24"/>
    </row>
    <row r="33" spans="1:11" s="40" customFormat="1" ht="27.6">
      <c r="A33" s="47">
        <v>25</v>
      </c>
      <c r="B33" s="72" t="s">
        <v>143</v>
      </c>
      <c r="C33" s="25" t="s">
        <v>80</v>
      </c>
      <c r="D33" s="26">
        <v>2</v>
      </c>
      <c r="E33" s="26">
        <v>127.5</v>
      </c>
      <c r="F33" s="26">
        <f t="shared" si="0"/>
        <v>255</v>
      </c>
      <c r="G33" s="22" t="s">
        <v>105</v>
      </c>
      <c r="H33" s="22"/>
      <c r="I33" s="24"/>
      <c r="J33" s="24"/>
      <c r="K33" s="24"/>
    </row>
    <row r="34" spans="1:11" s="40" customFormat="1">
      <c r="A34" s="47">
        <v>26</v>
      </c>
      <c r="B34" s="72" t="s">
        <v>145</v>
      </c>
      <c r="C34" s="25" t="s">
        <v>80</v>
      </c>
      <c r="D34" s="26">
        <v>16</v>
      </c>
      <c r="E34" s="26">
        <v>20</v>
      </c>
      <c r="F34" s="26">
        <f t="shared" si="0"/>
        <v>320</v>
      </c>
      <c r="G34" s="127" t="s">
        <v>154</v>
      </c>
      <c r="H34" s="128" t="s">
        <v>81</v>
      </c>
      <c r="I34" s="140">
        <v>2</v>
      </c>
      <c r="J34" s="141">
        <v>18.170000000000002</v>
      </c>
      <c r="K34" s="130">
        <f t="shared" ref="K34" si="2">J34*I34</f>
        <v>36.340000000000003</v>
      </c>
    </row>
    <row r="35" spans="1:11" s="40" customFormat="1">
      <c r="A35" s="47">
        <v>27</v>
      </c>
      <c r="B35" s="72" t="s">
        <v>146</v>
      </c>
      <c r="C35" s="25" t="s">
        <v>83</v>
      </c>
      <c r="D35" s="26">
        <v>0.1</v>
      </c>
      <c r="E35" s="26">
        <v>60</v>
      </c>
      <c r="F35" s="26">
        <f t="shared" si="0"/>
        <v>6</v>
      </c>
      <c r="G35" s="118"/>
      <c r="H35" s="118"/>
      <c r="I35" s="73"/>
      <c r="J35" s="73"/>
      <c r="K35" s="118"/>
    </row>
    <row r="36" spans="1:11" s="40" customFormat="1">
      <c r="A36" s="47">
        <v>28</v>
      </c>
      <c r="B36" s="72" t="s">
        <v>147</v>
      </c>
      <c r="C36" s="25" t="s">
        <v>83</v>
      </c>
      <c r="D36" s="26">
        <v>3.2</v>
      </c>
      <c r="E36" s="26">
        <v>100</v>
      </c>
      <c r="F36" s="26">
        <f t="shared" si="0"/>
        <v>320</v>
      </c>
      <c r="G36" s="131" t="s">
        <v>149</v>
      </c>
      <c r="H36" s="128" t="s">
        <v>82</v>
      </c>
      <c r="I36" s="142">
        <f>(D36+D37)*0.2</f>
        <v>4.8150000000000004</v>
      </c>
      <c r="J36" s="143">
        <v>33.58</v>
      </c>
      <c r="K36" s="132">
        <f t="shared" ref="K36:K38" si="3">J36*I36</f>
        <v>161.68770000000001</v>
      </c>
    </row>
    <row r="37" spans="1:11" s="40" customFormat="1" ht="27.6">
      <c r="A37" s="47">
        <v>29</v>
      </c>
      <c r="B37" s="72" t="s">
        <v>148</v>
      </c>
      <c r="C37" s="25" t="s">
        <v>83</v>
      </c>
      <c r="D37" s="26">
        <f>18.875+2</f>
        <v>20.875</v>
      </c>
      <c r="E37" s="26">
        <v>50</v>
      </c>
      <c r="F37" s="26">
        <f t="shared" si="0"/>
        <v>1043.75</v>
      </c>
      <c r="G37" s="123" t="s">
        <v>150</v>
      </c>
      <c r="H37" s="133" t="s">
        <v>82</v>
      </c>
      <c r="I37" s="142">
        <f>(D37+D36-2)*0.3</f>
        <v>6.6224999999999996</v>
      </c>
      <c r="J37" s="142">
        <v>394</v>
      </c>
      <c r="K37" s="132">
        <f t="shared" si="3"/>
        <v>2609.2649999999999</v>
      </c>
    </row>
    <row r="38" spans="1:11" s="40" customFormat="1" ht="27.6">
      <c r="A38" s="47">
        <v>30</v>
      </c>
      <c r="B38" s="72"/>
      <c r="C38" s="25"/>
      <c r="D38" s="26"/>
      <c r="E38" s="26"/>
      <c r="F38" s="26"/>
      <c r="G38" s="123" t="s">
        <v>160</v>
      </c>
      <c r="H38" s="133" t="s">
        <v>82</v>
      </c>
      <c r="I38" s="142">
        <f>2*0.3</f>
        <v>0.6</v>
      </c>
      <c r="J38" s="142">
        <v>88</v>
      </c>
      <c r="K38" s="132">
        <f t="shared" si="3"/>
        <v>52.8</v>
      </c>
    </row>
    <row r="39" spans="1:11" s="40" customFormat="1">
      <c r="A39" s="47">
        <v>31</v>
      </c>
      <c r="B39" s="72" t="s">
        <v>153</v>
      </c>
      <c r="C39" s="25" t="s">
        <v>152</v>
      </c>
      <c r="D39" s="26">
        <v>5</v>
      </c>
      <c r="E39" s="26">
        <v>10</v>
      </c>
      <c r="F39" s="26">
        <f t="shared" si="0"/>
        <v>50</v>
      </c>
      <c r="G39" s="22"/>
      <c r="H39" s="22"/>
      <c r="I39" s="24"/>
      <c r="J39" s="24"/>
      <c r="K39" s="24"/>
    </row>
    <row r="40" spans="1:11" s="40" customFormat="1">
      <c r="A40" s="47">
        <v>32</v>
      </c>
      <c r="B40" s="119" t="s">
        <v>151</v>
      </c>
      <c r="C40" s="147" t="s">
        <v>152</v>
      </c>
      <c r="D40" s="26">
        <v>5</v>
      </c>
      <c r="E40" s="26">
        <v>29</v>
      </c>
      <c r="F40" s="26">
        <f t="shared" si="0"/>
        <v>145</v>
      </c>
      <c r="G40" s="22"/>
      <c r="H40" s="22"/>
      <c r="I40" s="24"/>
      <c r="J40" s="24"/>
      <c r="K40" s="24"/>
    </row>
    <row r="41" spans="1:11" s="40" customFormat="1" ht="27.6">
      <c r="A41" s="47">
        <v>33</v>
      </c>
      <c r="B41" s="102" t="s">
        <v>106</v>
      </c>
      <c r="C41" s="148" t="s">
        <v>107</v>
      </c>
      <c r="D41" s="66">
        <v>3.6</v>
      </c>
      <c r="E41" s="68">
        <v>29</v>
      </c>
      <c r="F41" s="68">
        <f t="shared" ref="F41:F47" si="4">E41*D41</f>
        <v>104.4</v>
      </c>
      <c r="G41" s="74" t="s">
        <v>108</v>
      </c>
      <c r="H41" s="42" t="s">
        <v>80</v>
      </c>
      <c r="I41" s="66">
        <v>3</v>
      </c>
      <c r="J41" s="66">
        <v>275</v>
      </c>
      <c r="K41" s="66">
        <f t="shared" ref="K41:K57" si="5">J41*I41</f>
        <v>825</v>
      </c>
    </row>
    <row r="42" spans="1:11" s="40" customFormat="1">
      <c r="A42" s="47">
        <v>34</v>
      </c>
      <c r="B42" s="102"/>
      <c r="C42" s="148"/>
      <c r="D42" s="66"/>
      <c r="E42" s="68"/>
      <c r="F42" s="68"/>
      <c r="G42" s="74" t="s">
        <v>109</v>
      </c>
      <c r="H42" s="42" t="s">
        <v>80</v>
      </c>
      <c r="I42" s="66">
        <v>3</v>
      </c>
      <c r="J42" s="66">
        <v>96</v>
      </c>
      <c r="K42" s="66">
        <f t="shared" si="5"/>
        <v>288</v>
      </c>
    </row>
    <row r="43" spans="1:11" s="40" customFormat="1" ht="27.6">
      <c r="A43" s="47">
        <v>35</v>
      </c>
      <c r="B43" s="104" t="s">
        <v>110</v>
      </c>
      <c r="C43" s="148" t="s">
        <v>107</v>
      </c>
      <c r="D43" s="66">
        <v>3.6</v>
      </c>
      <c r="E43" s="68">
        <v>59</v>
      </c>
      <c r="F43" s="68">
        <f t="shared" si="4"/>
        <v>212.4</v>
      </c>
      <c r="G43" s="74" t="s">
        <v>111</v>
      </c>
      <c r="H43" s="105" t="s">
        <v>112</v>
      </c>
      <c r="I43" s="66">
        <v>1</v>
      </c>
      <c r="J43" s="66">
        <v>579</v>
      </c>
      <c r="K43" s="66">
        <f t="shared" si="5"/>
        <v>579</v>
      </c>
    </row>
    <row r="44" spans="1:11" s="40" customFormat="1" ht="27.6">
      <c r="A44" s="47">
        <v>36</v>
      </c>
      <c r="B44" s="104"/>
      <c r="C44" s="148"/>
      <c r="D44" s="66"/>
      <c r="E44" s="68"/>
      <c r="F44" s="68"/>
      <c r="G44" s="74" t="s">
        <v>113</v>
      </c>
      <c r="H44" s="106" t="s">
        <v>112</v>
      </c>
      <c r="I44" s="66">
        <v>3</v>
      </c>
      <c r="J44" s="66">
        <v>75</v>
      </c>
      <c r="K44" s="66">
        <f t="shared" si="5"/>
        <v>225</v>
      </c>
    </row>
    <row r="45" spans="1:11" s="40" customFormat="1">
      <c r="A45" s="47">
        <v>37</v>
      </c>
      <c r="B45" s="102" t="s">
        <v>114</v>
      </c>
      <c r="C45" s="148" t="s">
        <v>107</v>
      </c>
      <c r="D45" s="66">
        <v>6</v>
      </c>
      <c r="E45" s="68">
        <v>17</v>
      </c>
      <c r="F45" s="68">
        <f t="shared" si="4"/>
        <v>102</v>
      </c>
      <c r="G45" s="74" t="s">
        <v>115</v>
      </c>
      <c r="H45" s="42" t="s">
        <v>107</v>
      </c>
      <c r="I45" s="66">
        <v>6</v>
      </c>
      <c r="J45" s="66">
        <v>19</v>
      </c>
      <c r="K45" s="66">
        <f t="shared" si="5"/>
        <v>114</v>
      </c>
    </row>
    <row r="46" spans="1:11" s="40" customFormat="1">
      <c r="A46" s="47">
        <v>38</v>
      </c>
      <c r="B46" s="107"/>
      <c r="C46" s="69"/>
      <c r="D46" s="66"/>
      <c r="E46" s="68"/>
      <c r="F46" s="68"/>
      <c r="G46" s="74" t="s">
        <v>116</v>
      </c>
      <c r="H46" s="42" t="s">
        <v>80</v>
      </c>
      <c r="I46" s="66">
        <v>3</v>
      </c>
      <c r="J46" s="66">
        <v>37</v>
      </c>
      <c r="K46" s="66">
        <f t="shared" si="5"/>
        <v>111</v>
      </c>
    </row>
    <row r="47" spans="1:11" s="40" customFormat="1">
      <c r="A47" s="47">
        <v>39</v>
      </c>
      <c r="B47" s="108" t="s">
        <v>117</v>
      </c>
      <c r="C47" s="70" t="s">
        <v>107</v>
      </c>
      <c r="D47" s="66">
        <v>8</v>
      </c>
      <c r="E47" s="68">
        <v>51</v>
      </c>
      <c r="F47" s="68">
        <f t="shared" si="4"/>
        <v>408</v>
      </c>
      <c r="G47" s="67" t="s">
        <v>118</v>
      </c>
      <c r="H47" s="42" t="s">
        <v>80</v>
      </c>
      <c r="I47" s="66">
        <v>3</v>
      </c>
      <c r="J47" s="66">
        <v>207</v>
      </c>
      <c r="K47" s="66">
        <f t="shared" si="5"/>
        <v>621</v>
      </c>
    </row>
    <row r="48" spans="1:11" s="40" customFormat="1">
      <c r="A48" s="47">
        <v>40</v>
      </c>
      <c r="B48" s="108"/>
      <c r="C48" s="103"/>
      <c r="D48" s="109"/>
      <c r="E48" s="110"/>
      <c r="F48" s="110"/>
      <c r="G48" s="74" t="s">
        <v>119</v>
      </c>
      <c r="H48" s="42" t="s">
        <v>80</v>
      </c>
      <c r="I48" s="66">
        <v>3</v>
      </c>
      <c r="J48" s="66">
        <v>36</v>
      </c>
      <c r="K48" s="66">
        <f t="shared" si="5"/>
        <v>108</v>
      </c>
    </row>
    <row r="49" spans="1:14" s="40" customFormat="1" ht="27.6">
      <c r="A49" s="47">
        <v>41</v>
      </c>
      <c r="B49" s="104"/>
      <c r="C49" s="103"/>
      <c r="D49" s="109"/>
      <c r="E49" s="110"/>
      <c r="F49" s="110"/>
      <c r="G49" s="74" t="s">
        <v>120</v>
      </c>
      <c r="H49" s="111" t="s">
        <v>80</v>
      </c>
      <c r="I49" s="66">
        <v>2</v>
      </c>
      <c r="J49" s="66">
        <v>70</v>
      </c>
      <c r="K49" s="66">
        <f t="shared" si="5"/>
        <v>140</v>
      </c>
    </row>
    <row r="50" spans="1:14" s="40" customFormat="1" ht="27.6">
      <c r="A50" s="47">
        <v>42</v>
      </c>
      <c r="B50" s="71" t="s">
        <v>121</v>
      </c>
      <c r="C50" s="25" t="s">
        <v>80</v>
      </c>
      <c r="D50" s="66">
        <v>3</v>
      </c>
      <c r="E50" s="66">
        <v>68</v>
      </c>
      <c r="F50" s="66">
        <f t="shared" ref="F50" si="6">D50*E50</f>
        <v>204</v>
      </c>
      <c r="G50" s="67" t="s">
        <v>122</v>
      </c>
      <c r="H50" s="25" t="s">
        <v>80</v>
      </c>
      <c r="I50" s="66">
        <v>3</v>
      </c>
      <c r="J50" s="66">
        <v>93</v>
      </c>
      <c r="K50" s="66">
        <f t="shared" si="5"/>
        <v>279</v>
      </c>
    </row>
    <row r="51" spans="1:14" s="40" customFormat="1">
      <c r="A51" s="47">
        <v>43</v>
      </c>
      <c r="B51" s="71"/>
      <c r="C51" s="25"/>
      <c r="D51" s="66"/>
      <c r="E51" s="66"/>
      <c r="F51" s="66"/>
      <c r="G51" s="112" t="s">
        <v>123</v>
      </c>
      <c r="H51" s="25" t="s">
        <v>80</v>
      </c>
      <c r="I51" s="66">
        <v>3</v>
      </c>
      <c r="J51" s="66">
        <v>20.3</v>
      </c>
      <c r="K51" s="66">
        <f t="shared" si="5"/>
        <v>60.900000000000006</v>
      </c>
    </row>
    <row r="52" spans="1:14" s="40" customFormat="1">
      <c r="A52" s="47">
        <v>44</v>
      </c>
      <c r="B52" s="72"/>
      <c r="C52" s="22"/>
      <c r="D52" s="23"/>
      <c r="E52" s="41"/>
      <c r="F52" s="23"/>
      <c r="G52" s="22" t="s">
        <v>124</v>
      </c>
      <c r="H52" s="25" t="s">
        <v>107</v>
      </c>
      <c r="I52" s="113">
        <v>15</v>
      </c>
      <c r="J52" s="66">
        <v>51</v>
      </c>
      <c r="K52" s="68">
        <f t="shared" si="5"/>
        <v>765</v>
      </c>
    </row>
    <row r="53" spans="1:14" s="40" customFormat="1" ht="27.6">
      <c r="A53" s="47">
        <v>45</v>
      </c>
      <c r="B53" s="71" t="s">
        <v>125</v>
      </c>
      <c r="C53" s="25" t="s">
        <v>107</v>
      </c>
      <c r="D53" s="66">
        <v>15</v>
      </c>
      <c r="E53" s="66">
        <v>11</v>
      </c>
      <c r="F53" s="66">
        <f t="shared" ref="F53" si="7">D53*E53</f>
        <v>165</v>
      </c>
      <c r="G53" s="114" t="s">
        <v>126</v>
      </c>
      <c r="H53" s="25" t="s">
        <v>80</v>
      </c>
      <c r="I53" s="68">
        <v>0.3</v>
      </c>
      <c r="J53" s="66">
        <v>493</v>
      </c>
      <c r="K53" s="68">
        <f t="shared" si="5"/>
        <v>147.9</v>
      </c>
    </row>
    <row r="54" spans="1:14" s="40" customFormat="1" ht="41.4">
      <c r="A54" s="47">
        <v>46</v>
      </c>
      <c r="B54" s="134" t="s">
        <v>158</v>
      </c>
      <c r="C54" s="135" t="s">
        <v>80</v>
      </c>
      <c r="D54" s="136">
        <v>3</v>
      </c>
      <c r="E54" s="137">
        <v>102</v>
      </c>
      <c r="F54" s="137">
        <f>D54*E54</f>
        <v>306</v>
      </c>
      <c r="G54" s="114" t="s">
        <v>127</v>
      </c>
      <c r="H54" s="27" t="s">
        <v>93</v>
      </c>
      <c r="I54" s="68">
        <v>6</v>
      </c>
      <c r="J54" s="116">
        <v>34</v>
      </c>
      <c r="K54" s="115">
        <f t="shared" si="5"/>
        <v>204</v>
      </c>
    </row>
    <row r="55" spans="1:14" s="40" customFormat="1">
      <c r="A55" s="47">
        <v>47</v>
      </c>
      <c r="B55" s="71"/>
      <c r="C55" s="25"/>
      <c r="D55" s="66"/>
      <c r="E55" s="66"/>
      <c r="F55" s="66"/>
      <c r="G55" s="114" t="s">
        <v>128</v>
      </c>
      <c r="H55" s="27" t="s">
        <v>80</v>
      </c>
      <c r="I55" s="68">
        <v>3</v>
      </c>
      <c r="J55" s="117">
        <v>37</v>
      </c>
      <c r="K55" s="115">
        <f t="shared" si="5"/>
        <v>111</v>
      </c>
    </row>
    <row r="56" spans="1:14" s="40" customFormat="1">
      <c r="A56" s="47">
        <v>48</v>
      </c>
      <c r="B56" s="71"/>
      <c r="C56" s="25"/>
      <c r="D56" s="66"/>
      <c r="E56" s="66"/>
      <c r="F56" s="66"/>
      <c r="G56" s="22" t="s">
        <v>159</v>
      </c>
      <c r="H56" s="145" t="s">
        <v>80</v>
      </c>
      <c r="I56" s="146">
        <v>3</v>
      </c>
      <c r="J56" s="146">
        <v>164.17</v>
      </c>
      <c r="K56" s="129">
        <f t="shared" ref="K56" si="8">J56*I56</f>
        <v>492.51</v>
      </c>
    </row>
    <row r="57" spans="1:14" s="40" customFormat="1">
      <c r="A57" s="47">
        <v>49</v>
      </c>
      <c r="B57" s="206" t="s">
        <v>155</v>
      </c>
      <c r="C57" s="25" t="s">
        <v>80</v>
      </c>
      <c r="D57" s="26">
        <v>3</v>
      </c>
      <c r="E57" s="26">
        <v>20</v>
      </c>
      <c r="F57" s="26">
        <f>D57*E57</f>
        <v>60</v>
      </c>
      <c r="G57" s="71" t="s">
        <v>156</v>
      </c>
      <c r="H57" s="25" t="s">
        <v>80</v>
      </c>
      <c r="I57" s="144">
        <v>3</v>
      </c>
      <c r="J57" s="144">
        <v>10.83</v>
      </c>
      <c r="K57" s="115">
        <f t="shared" si="5"/>
        <v>32.49</v>
      </c>
    </row>
    <row r="58" spans="1:14" s="40" customFormat="1">
      <c r="A58" s="47">
        <v>50</v>
      </c>
      <c r="B58" s="206" t="s">
        <v>166</v>
      </c>
      <c r="C58" s="25" t="s">
        <v>80</v>
      </c>
      <c r="D58" s="26">
        <v>1</v>
      </c>
      <c r="E58" s="26">
        <v>145</v>
      </c>
      <c r="F58" s="26">
        <f t="shared" ref="F58:F59" si="9">D58*E58</f>
        <v>145</v>
      </c>
      <c r="G58" s="71"/>
      <c r="H58" s="25"/>
      <c r="I58" s="144"/>
      <c r="J58" s="144"/>
      <c r="K58" s="115"/>
    </row>
    <row r="59" spans="1:14" s="40" customFormat="1">
      <c r="A59" s="47">
        <v>51</v>
      </c>
      <c r="B59" s="206" t="s">
        <v>167</v>
      </c>
      <c r="C59" s="25" t="s">
        <v>80</v>
      </c>
      <c r="D59" s="26">
        <v>1</v>
      </c>
      <c r="E59" s="26">
        <v>240</v>
      </c>
      <c r="F59" s="26">
        <f t="shared" si="9"/>
        <v>240</v>
      </c>
      <c r="G59" s="71"/>
      <c r="H59" s="25"/>
      <c r="I59" s="144"/>
      <c r="J59" s="144"/>
      <c r="K59" s="115"/>
    </row>
    <row r="60" spans="1:14" ht="27.6">
      <c r="A60" s="76"/>
      <c r="B60" s="28" t="s">
        <v>161</v>
      </c>
      <c r="C60" s="29"/>
      <c r="D60" s="30"/>
      <c r="E60" s="30"/>
      <c r="F60" s="30">
        <f>SUM(F9:F59)</f>
        <v>11850.55</v>
      </c>
      <c r="G60" s="33" t="s">
        <v>162</v>
      </c>
      <c r="H60" s="31"/>
      <c r="I60" s="32"/>
      <c r="J60" s="77"/>
      <c r="K60" s="75">
        <f>SUM(K9:K57)</f>
        <v>9213.5776999999998</v>
      </c>
    </row>
    <row r="61" spans="1:14">
      <c r="A61" s="76"/>
      <c r="B61" s="49"/>
      <c r="C61" s="50"/>
      <c r="D61" s="53"/>
      <c r="E61" s="54"/>
      <c r="F61" s="55"/>
      <c r="G61" s="56" t="s">
        <v>91</v>
      </c>
      <c r="H61" s="57">
        <v>0.03</v>
      </c>
      <c r="I61" s="51"/>
      <c r="J61" s="51"/>
      <c r="K61" s="52">
        <f>K60*H61</f>
        <v>276.407331</v>
      </c>
    </row>
    <row r="62" spans="1:14">
      <c r="A62" s="43"/>
      <c r="B62" s="56"/>
      <c r="C62" s="58"/>
      <c r="D62" s="59"/>
      <c r="E62" s="60"/>
      <c r="F62" s="55"/>
      <c r="G62" s="61" t="s">
        <v>86</v>
      </c>
      <c r="H62" s="50"/>
      <c r="I62" s="51"/>
      <c r="J62" s="51"/>
      <c r="K62" s="52">
        <f>K60+K61</f>
        <v>9489.9850310000002</v>
      </c>
      <c r="M62" s="44"/>
    </row>
    <row r="63" spans="1:14">
      <c r="A63" s="43"/>
      <c r="B63" s="61" t="s">
        <v>85</v>
      </c>
      <c r="C63" s="62"/>
      <c r="D63" s="53"/>
      <c r="E63" s="54"/>
      <c r="F63" s="55">
        <f>F60</f>
        <v>11850.55</v>
      </c>
      <c r="G63" s="61" t="s">
        <v>92</v>
      </c>
      <c r="H63" s="62"/>
      <c r="I63" s="51"/>
      <c r="J63" s="51"/>
      <c r="K63" s="52">
        <f>F63+K62</f>
        <v>21340.535030999999</v>
      </c>
      <c r="M63" s="44"/>
    </row>
    <row r="64" spans="1:14">
      <c r="A64" s="43"/>
      <c r="B64" s="63"/>
      <c r="C64" s="62"/>
      <c r="D64" s="63"/>
      <c r="E64" s="64"/>
      <c r="F64" s="63"/>
      <c r="G64" s="61" t="s">
        <v>165</v>
      </c>
      <c r="H64" s="62"/>
      <c r="I64" s="51"/>
      <c r="J64" s="51"/>
      <c r="K64" s="52">
        <f>K65/6</f>
        <v>4268.108672866666</v>
      </c>
      <c r="N64" s="44"/>
    </row>
    <row r="65" spans="1:14">
      <c r="A65" s="43"/>
      <c r="B65" s="63"/>
      <c r="C65" s="62"/>
      <c r="D65" s="63"/>
      <c r="E65" s="64"/>
      <c r="F65" s="63"/>
      <c r="G65" s="61" t="s">
        <v>92</v>
      </c>
      <c r="H65" s="62"/>
      <c r="I65" s="51"/>
      <c r="J65" s="51"/>
      <c r="K65" s="52">
        <f>K63*1.2+0.01</f>
        <v>25608.652037199998</v>
      </c>
      <c r="N65" s="82"/>
    </row>
    <row r="67" spans="1:14" s="48" customFormat="1">
      <c r="A67" s="84"/>
      <c r="B67" s="87"/>
      <c r="C67" s="87"/>
      <c r="D67" s="87"/>
      <c r="E67" s="87"/>
      <c r="F67" s="87"/>
      <c r="G67" s="88"/>
      <c r="H67" s="84"/>
      <c r="I67" s="84"/>
      <c r="J67" s="89"/>
      <c r="K67" s="90"/>
    </row>
    <row r="68" spans="1:14" s="48" customFormat="1">
      <c r="A68" s="84"/>
      <c r="B68" s="91"/>
      <c r="C68" s="92"/>
      <c r="D68" s="92"/>
      <c r="E68" s="93"/>
      <c r="F68" s="93"/>
      <c r="G68" s="94"/>
      <c r="H68" s="84"/>
      <c r="I68" s="84"/>
      <c r="J68" s="84"/>
      <c r="K68" s="95"/>
    </row>
    <row r="69" spans="1:14" s="48" customFormat="1">
      <c r="A69" s="84"/>
      <c r="B69" s="91"/>
      <c r="C69" s="92"/>
      <c r="D69" s="92"/>
      <c r="E69" s="93"/>
      <c r="F69" s="93"/>
      <c r="G69" s="94"/>
      <c r="H69" s="84"/>
      <c r="I69" s="84"/>
      <c r="J69" s="84"/>
      <c r="K69" s="84"/>
    </row>
    <row r="70" spans="1:14" s="48" customFormat="1">
      <c r="A70" s="84"/>
      <c r="B70" s="91"/>
      <c r="C70" s="92"/>
      <c r="D70" s="92"/>
      <c r="E70" s="93"/>
      <c r="F70" s="93"/>
      <c r="G70" s="94"/>
      <c r="H70" s="84"/>
      <c r="I70" s="84"/>
      <c r="J70" s="84"/>
      <c r="K70" s="95"/>
    </row>
    <row r="71" spans="1:14" s="48" customFormat="1">
      <c r="A71" s="84"/>
      <c r="B71" s="91"/>
      <c r="C71" s="92"/>
      <c r="D71" s="92"/>
      <c r="E71" s="93"/>
      <c r="F71" s="93"/>
      <c r="G71" s="94"/>
      <c r="H71" s="84"/>
      <c r="I71" s="84"/>
      <c r="J71" s="78"/>
      <c r="K71" s="95"/>
    </row>
    <row r="72" spans="1:14" s="48" customFormat="1">
      <c r="A72" s="84"/>
      <c r="B72" s="91"/>
      <c r="C72" s="92"/>
      <c r="D72" s="92"/>
      <c r="E72" s="93"/>
      <c r="F72" s="93"/>
      <c r="G72" s="94"/>
      <c r="H72" s="84"/>
      <c r="I72" s="84"/>
      <c r="J72" s="84"/>
      <c r="K72" s="84"/>
      <c r="M72" s="79"/>
    </row>
    <row r="73" spans="1:14" s="48" customFormat="1">
      <c r="A73" s="84"/>
      <c r="B73" s="96"/>
      <c r="C73" s="97"/>
      <c r="D73" s="93"/>
      <c r="E73" s="93"/>
      <c r="F73" s="93"/>
      <c r="G73" s="88"/>
      <c r="H73" s="84"/>
      <c r="I73" s="84"/>
      <c r="J73" s="84"/>
      <c r="K73" s="98"/>
      <c r="M73" s="80"/>
    </row>
    <row r="74" spans="1:14" s="48" customFormat="1">
      <c r="A74" s="84"/>
      <c r="B74" s="96"/>
      <c r="C74" s="99"/>
      <c r="D74" s="100"/>
      <c r="E74" s="100"/>
      <c r="F74" s="100"/>
      <c r="G74" s="101"/>
      <c r="H74" s="84"/>
      <c r="I74" s="84"/>
      <c r="J74" s="84"/>
      <c r="K74" s="84"/>
    </row>
    <row r="75" spans="1:14" s="48" customFormat="1">
      <c r="A75" s="84"/>
      <c r="B75" s="91"/>
      <c r="C75" s="92"/>
      <c r="D75" s="92"/>
      <c r="E75" s="92"/>
      <c r="F75" s="92"/>
      <c r="G75" s="94"/>
      <c r="H75" s="84"/>
      <c r="I75" s="84"/>
      <c r="J75" s="84"/>
      <c r="K75" s="84"/>
    </row>
    <row r="76" spans="1:14" s="48" customFormat="1">
      <c r="A76" s="81"/>
    </row>
    <row r="77" spans="1:14" s="48" customFormat="1">
      <c r="A77" s="81"/>
    </row>
    <row r="78" spans="1:14" s="48" customFormat="1">
      <c r="A78" s="81"/>
    </row>
    <row r="79" spans="1:14" s="48" customFormat="1">
      <c r="A79" s="81"/>
    </row>
  </sheetData>
  <autoFilter ref="A7:I65"/>
  <dataConsolidate/>
  <mergeCells count="6">
    <mergeCell ref="A4:I4"/>
    <mergeCell ref="A1:B1"/>
    <mergeCell ref="A2:B2"/>
    <mergeCell ref="A3:J3"/>
    <mergeCell ref="A5:K6"/>
    <mergeCell ref="G1:K1"/>
  </mergeCells>
  <pageMargins left="0.7" right="0.7" top="0.75" bottom="0.75" header="0.3" footer="0.3"/>
  <pageSetup scale="5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Додаток 2</vt:lpstr>
      <vt:lpstr>Основні положеня</vt:lpstr>
      <vt:lpstr>Лист1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Corporation</dc:creator>
  <cp:lastModifiedBy>Dudenko Zhanna</cp:lastModifiedBy>
  <cp:lastPrinted>2022-11-07T08:53:10Z</cp:lastPrinted>
  <dcterms:created xsi:type="dcterms:W3CDTF">1996-10-08T23:32:00Z</dcterms:created>
  <dcterms:modified xsi:type="dcterms:W3CDTF">2023-06-21T07:07:58Z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1049-11.2.0.9169</vt:lpwstr>
  </property>
</Properties>
</file>