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Краматорськ востановлення\"/>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Лист1!$A$5:$I$79</definedName>
    <definedName name="Виконується">#REF!</definedName>
  </definedNames>
  <calcPr calcId="162913"/>
</workbook>
</file>

<file path=xl/calcChain.xml><?xml version="1.0" encoding="utf-8"?>
<calcChain xmlns="http://schemas.openxmlformats.org/spreadsheetml/2006/main">
  <c r="F12" i="51" l="1"/>
  <c r="F11" i="51"/>
  <c r="K53" i="51"/>
  <c r="F53" i="51"/>
  <c r="K45" i="51"/>
  <c r="F16" i="51" l="1"/>
  <c r="F15" i="51"/>
  <c r="F14" i="51"/>
  <c r="K13" i="51"/>
  <c r="K7" i="51" l="1"/>
  <c r="K8" i="51"/>
  <c r="K9" i="51"/>
  <c r="K18" i="51"/>
  <c r="K19" i="51"/>
  <c r="K21" i="51"/>
  <c r="K22" i="51"/>
  <c r="K23" i="51"/>
  <c r="K24" i="51"/>
  <c r="K25" i="51"/>
  <c r="K26" i="51"/>
  <c r="K27" i="51"/>
  <c r="K30" i="51"/>
  <c r="K34" i="51"/>
  <c r="K38" i="51"/>
  <c r="K39" i="51"/>
  <c r="K40" i="51"/>
  <c r="K41" i="51"/>
  <c r="K42" i="51"/>
  <c r="K43" i="51"/>
  <c r="K49" i="51"/>
  <c r="K50" i="51"/>
  <c r="K51" i="51"/>
  <c r="K52" i="51"/>
  <c r="K74" i="51" s="1"/>
  <c r="K54" i="51"/>
  <c r="K55" i="51"/>
  <c r="K56" i="51"/>
  <c r="K57" i="51"/>
  <c r="K58" i="51"/>
  <c r="K59" i="51"/>
  <c r="K62" i="51"/>
  <c r="K63" i="51"/>
  <c r="K64" i="51"/>
  <c r="K70" i="51"/>
  <c r="K71" i="51"/>
  <c r="K72" i="51"/>
  <c r="K6" i="51"/>
  <c r="F24" i="51"/>
  <c r="F7" i="51"/>
  <c r="F8" i="51"/>
  <c r="F9" i="51"/>
  <c r="F10" i="51"/>
  <c r="F13" i="51"/>
  <c r="F17" i="51"/>
  <c r="F18" i="51"/>
  <c r="F19" i="51"/>
  <c r="F20" i="51"/>
  <c r="F21" i="51"/>
  <c r="F26" i="51"/>
  <c r="F27" i="51"/>
  <c r="F28" i="51"/>
  <c r="F29" i="51"/>
  <c r="F30" i="51"/>
  <c r="F31" i="51"/>
  <c r="F32" i="51"/>
  <c r="F33" i="51"/>
  <c r="F34" i="51"/>
  <c r="F35" i="51"/>
  <c r="F36" i="51"/>
  <c r="F37" i="51"/>
  <c r="F38" i="51"/>
  <c r="F39" i="51"/>
  <c r="F40" i="51"/>
  <c r="F41" i="51"/>
  <c r="F42" i="51"/>
  <c r="F43" i="51"/>
  <c r="F44" i="51"/>
  <c r="F45" i="51"/>
  <c r="F46" i="51"/>
  <c r="F47" i="51"/>
  <c r="F48" i="51"/>
  <c r="F49" i="51"/>
  <c r="F50" i="51"/>
  <c r="F54" i="51"/>
  <c r="F55" i="51"/>
  <c r="F56" i="51"/>
  <c r="F57" i="51"/>
  <c r="F58" i="51"/>
  <c r="F59" i="51"/>
  <c r="F60" i="51"/>
  <c r="F61" i="51"/>
  <c r="F62" i="51"/>
  <c r="F63" i="51"/>
  <c r="F64" i="51"/>
  <c r="F65" i="51"/>
  <c r="F66" i="51"/>
  <c r="F67" i="51"/>
  <c r="F68" i="51"/>
  <c r="F69" i="51"/>
  <c r="F70" i="51"/>
  <c r="F71" i="51"/>
  <c r="F72" i="51"/>
  <c r="F73" i="51"/>
  <c r="F6" i="51" l="1"/>
  <c r="F74" i="51" s="1"/>
  <c r="F77" i="51" l="1"/>
  <c r="K75" i="51"/>
  <c r="K76" i="51" s="1"/>
  <c r="K77" i="51" l="1"/>
  <c r="K79" i="51" l="1"/>
  <c r="K78" i="51" s="1"/>
</calcChain>
</file>

<file path=xl/sharedStrings.xml><?xml version="1.0" encoding="utf-8"?>
<sst xmlns="http://schemas.openxmlformats.org/spreadsheetml/2006/main" count="287" uniqueCount="195">
  <si>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</si>
  <si>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</si>
  <si>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</si>
  <si>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</si>
  <si>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</si>
  <si>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</si>
  <si>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</si>
  <si>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</si>
  <si>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</si>
  <si>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</si>
  <si>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</si>
  <si>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</si>
  <si>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</si>
  <si>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</si>
  <si>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</si>
  <si>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</si>
  <si>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</si>
  <si>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</si>
  <si>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</si>
  <si>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</si>
  <si>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</si>
  <si>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</si>
  <si>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</si>
  <si>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</si>
  <si>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</si>
  <si>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</si>
  <si>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</si>
  <si>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</si>
  <si>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</si>
  <si>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</si>
  <si>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</si>
  <si>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</si>
  <si>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</si>
  <si>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</si>
  <si>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</si>
  <si>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</si>
  <si>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</si>
  <si>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</si>
  <si>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</si>
  <si>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</si>
  <si>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</si>
  <si>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</si>
  <si>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</si>
  <si>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</si>
  <si>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</si>
  <si>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</si>
  <si>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</si>
  <si>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</si>
  <si>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</si>
  <si>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</si>
  <si>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</si>
  <si>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</si>
  <si>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</si>
  <si>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</si>
  <si>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</si>
  <si>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</si>
  <si>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</si>
  <si>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</si>
  <si>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</si>
  <si>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</si>
  <si>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</si>
  <si>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</si>
  <si>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</si>
  <si>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</si>
  <si>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</si>
  <si>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</si>
  <si>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</si>
  <si>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</si>
  <si>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</si>
  <si>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</si>
  <si>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</si>
  <si>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</si>
  <si>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</si>
  <si>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</si>
  <si>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</si>
  <si>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</si>
  <si>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</si>
  <si>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</si>
  <si>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</si>
  <si>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</si>
  <si>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</si>
  <si>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л</t>
  </si>
  <si>
    <t>м.кв.</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</si>
  <si>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</si>
  <si>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</si>
  <si>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</si>
  <si>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</si>
  <si>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</si>
  <si>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</si>
  <si>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</si>
  <si>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</si>
  <si>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Вартість доставлення матеріалів</t>
  </si>
  <si>
    <t>ВСЬОГО ВАРТІСТЬ МАТЕРІАЛІВ Інших РОБІТ, грн. (без ПДВ):</t>
  </si>
  <si>
    <t>ВСЬОГО ПО Кошторису  без ПДВ, ГРН.:</t>
  </si>
  <si>
    <t xml:space="preserve"> ПДВ на матеріали, ГРН.:</t>
  </si>
  <si>
    <t>дефектний акт</t>
  </si>
  <si>
    <t>ВСЬОГО ПО Кошторису  з ПДВ, ГРН.:</t>
  </si>
  <si>
    <t>Заміна крану води (перед змішувачем)</t>
  </si>
  <si>
    <t>Заміна крану (ввод води у будівлі)</t>
  </si>
  <si>
    <t>Шланг для води FADO S.r.l M10х1/2 40 см ZNK40</t>
  </si>
  <si>
    <t>Заміна гнучкого шлангу для змішувача</t>
  </si>
  <si>
    <t xml:space="preserve">Заміна змішувача </t>
  </si>
  <si>
    <t>Робота з Міськводоканалом</t>
  </si>
  <si>
    <t>м.пог</t>
  </si>
  <si>
    <t>СТ 17/10 Глибокопроникаюча грунтовка</t>
  </si>
  <si>
    <t>кг</t>
  </si>
  <si>
    <t>Демонтаж, монтаж настінних панелей 1200</t>
  </si>
  <si>
    <t>Демонтаж, монтаж настінних панелей 600</t>
  </si>
  <si>
    <t>Демонтаж, монтаж настінної панелі (дошки) дитячого куточка 1200</t>
  </si>
  <si>
    <t>демонтаж та монтаж столів для обслуговування</t>
  </si>
  <si>
    <t>демонтаж та монтаж модуля Герой (600 панель з ящиком).</t>
  </si>
  <si>
    <t>зачищення стін від старої фарби</t>
  </si>
  <si>
    <t>Фарба інтер'єрна акрилова Aura® Interior TR мат база під тонування 2,25 л RAL 3020</t>
  </si>
  <si>
    <t>Шпаклівка Sniezka ACRYL-PUTZ FS20 27 кг</t>
  </si>
  <si>
    <t>Серцевина замка</t>
  </si>
  <si>
    <t xml:space="preserve">Комплект кутів зовнішніх </t>
  </si>
  <si>
    <t>Монтаж замка металопластикових дверей</t>
  </si>
  <si>
    <t>Заміна замка металевих дверей</t>
  </si>
  <si>
    <t>Заміна циліндру замка у ролеті</t>
  </si>
  <si>
    <t>м.кв</t>
  </si>
  <si>
    <t>Стрічка світлодіодна Jazzway PLS 2835/120 12 Вт IP20 12 В денний 2859051</t>
  </si>
  <si>
    <t>Перевірка електромережі у приміщенні магазнину</t>
  </si>
  <si>
    <t>посл.</t>
  </si>
  <si>
    <t>Монтаж контражурного світильника 0,65х0,06х0,08м (під стелею)</t>
  </si>
  <si>
    <t xml:space="preserve">Фврбування елементів фасаду </t>
  </si>
  <si>
    <t>Закріпити на колоні світильник Wall reil,  L=1,7м</t>
  </si>
  <si>
    <t>Налаштуівання універсальних пультів дистанційного керування на 4 кондиціонери</t>
  </si>
  <si>
    <t>Пульт дистанційного керування кондиціонеру, універсальний</t>
  </si>
  <si>
    <t>м/п</t>
  </si>
  <si>
    <t xml:space="preserve">монтаж плінтуса </t>
  </si>
  <si>
    <t xml:space="preserve">демонтаж плінтуса </t>
  </si>
  <si>
    <t>демонтаж телевізора та кронштейна</t>
  </si>
  <si>
    <t>монтаж телевізора та кронштейна</t>
  </si>
  <si>
    <t>монтаж розеток</t>
  </si>
  <si>
    <t>демонтаж розеток</t>
  </si>
  <si>
    <t>Фарба фасадна акрилова водоемульсійна Aura® Fasad мат біла 1,4 кг</t>
  </si>
  <si>
    <t>Фарбування стін, колір RAL3020 (за 2 рази +грунт)</t>
  </si>
  <si>
    <t>Демонтаж світильників</t>
  </si>
  <si>
    <t xml:space="preserve">Монтаж світильників з ПРА </t>
  </si>
  <si>
    <t>Демонтаж підвісної стелі з ламелів</t>
  </si>
  <si>
    <t>Монтаж підвісної стелі з ламелів</t>
  </si>
  <si>
    <t>Демонтаж дверної фурнітури</t>
  </si>
  <si>
    <t>Монтаж циліндру замкіа</t>
  </si>
  <si>
    <t>Аварійне відкривання металевих дверей</t>
  </si>
  <si>
    <t>Демонтраж плитки</t>
  </si>
  <si>
    <t>Монтаж плитки з прирізкою (підготовка, грунт,кладка,затирання швів)</t>
  </si>
  <si>
    <t>Клей універсальний монтажний Lacrysil Сумасшедшая липучка 0,245 кг</t>
  </si>
  <si>
    <t>Діагностика підсвічування wall reil</t>
  </si>
  <si>
    <t>Демонтаж LED стрічки</t>
  </si>
  <si>
    <t>Монтаж LED стрічки</t>
  </si>
  <si>
    <t>Демонтаж блоку живлення LED стрічки</t>
  </si>
  <si>
    <t>Монтаж блоку живлення LED стрічки</t>
  </si>
  <si>
    <t>Зачищення елементів фасаду від старої фарби</t>
  </si>
  <si>
    <t>Шпаклювання стін ( 1 разова шпаклівка,грунтовка,шліфування)</t>
  </si>
  <si>
    <t xml:space="preserve">Фарбування (зовнішніх) відкосів </t>
  </si>
  <si>
    <t>Вологе прибирання (миючі входять в вартість)</t>
  </si>
  <si>
    <t>Кран кутовий (в акті прописати маркування)</t>
  </si>
  <si>
    <t>Кран шаровой Valtec (в акті прописати маркування)</t>
  </si>
  <si>
    <t>Змішувач для умивальника ( в акті прописати маркування)</t>
  </si>
  <si>
    <t>Дюбель для гипсокартона 5x65 мм 4 шт. Expert Fix</t>
  </si>
  <si>
    <t>Серцевина замка (в акті прописати маркування)</t>
  </si>
  <si>
    <t xml:space="preserve">Корпус замка (в акті прописати маркування)
</t>
  </si>
  <si>
    <t>Замок врізний Kale (в акті прописати маркування)</t>
  </si>
  <si>
    <t>Плитка 610х305 (в акті прописати маркування)</t>
  </si>
  <si>
    <t>Блок  живлення 180Вт</t>
  </si>
  <si>
    <t xml:space="preserve">Емаль акрилова для вікон та дверей Skyline Wood RAL 3009 0,4 л Червоно-коричневий
</t>
  </si>
  <si>
    <t>Розчинник акриловий Р-4м Himton 0,4 л</t>
  </si>
  <si>
    <t>Найменування будови та її адреса : Відновлювальні роботи в магазині Vodafone за адресою м. Краматорськ Дворцева, 19А</t>
  </si>
  <si>
    <t>Комплексна перевірка водопостачання, опалення, канаізації (в акті розписати комплекс робіт)</t>
  </si>
  <si>
    <t>компл</t>
  </si>
  <si>
    <t>муфти,перехідник і т.д. (в акті розписати)</t>
  </si>
  <si>
    <t>Відключення/підключення радіаторів опалення</t>
  </si>
  <si>
    <t>Наповнювання системи водою</t>
  </si>
  <si>
    <t>послуга</t>
  </si>
  <si>
    <t>Перевірка, зачищенння та затягування контактів в електричному розподільчому щитку</t>
  </si>
  <si>
    <t>Нажимной гарнитур  для металлопластиковой двери (в акті прописати маркування)</t>
  </si>
  <si>
    <t xml:space="preserve">Гідравлічні випробування (більше 20 приладів) з ремонтом протікань </t>
  </si>
  <si>
    <t>Демонтаж труб (за необхідності)</t>
  </si>
  <si>
    <t>Монтаж труб поліетиленових(за необхідності)</t>
  </si>
  <si>
    <t>Демонтаж труб поліпропіленових(за необхідності)</t>
  </si>
  <si>
    <t>Демонтаж коробов из ГКЛ (стіна, стеля)(за необхідності)</t>
  </si>
  <si>
    <t>Монтаж коробів з ГКЛ (стіна, стеля)(за необхідності)</t>
  </si>
  <si>
    <t>Шпаклювання короба з ГКЛ(за необхідності)</t>
  </si>
  <si>
    <t>Труба поліетиленова Планета Пластик 25мм (за необхідності)</t>
  </si>
  <si>
    <t>Труба поліпропіленова Valtec армована алюмінієм 20*2,7(за необхідності)</t>
  </si>
  <si>
    <t>Гипсокартон влагостойкий Knauf (за необхідності)</t>
  </si>
  <si>
    <t>Профіль BauGut ARMOSTEEL UW 75/3 м 0,5 мм(за необхідності)</t>
  </si>
  <si>
    <t>Профіль BauGut ARMOSTEEL CW 75/3 м 0,5 мм(за необхідності)</t>
  </si>
  <si>
    <t>Шпаклівка STABILL для швів Stabill Рk-52, 5кг(за необхідності)</t>
  </si>
  <si>
    <t>СТ 17/10 Глибокопроникаюча грунтовка(за необхідності)</t>
  </si>
  <si>
    <t>адаптери для кріплення світильників</t>
  </si>
  <si>
    <t>Заміна ручки на металевій двері</t>
  </si>
  <si>
    <t>Ручка на металеві дврі (в акті прописати маркування)</t>
  </si>
  <si>
    <t>ТО кондиціонера спліт системи</t>
  </si>
  <si>
    <t>Діагностика кондиціонеру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</si>
</sst>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00_ ;[Red]\-#,##0.00,"/>
  </numFmts>
  <fonts count="49">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rgb="FF00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FFFFCC"/>
      </patternFill>
    </fill>
    <fill>
      <patternFill patternType="solid">
        <fgColor theme="0"/>
        <b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73">
    <xf numFmtId="0" fontId="0" fillId="0" borderId="0"/>
    <xf numFmtId="0" fontId="18" fillId="0" borderId="0"/>
    <xf numFmtId="0" fontId="16" fillId="0" borderId="0">
      <alignment horizontal="center" vertical="center"/>
    </xf>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62">
    <xf numFmtId="0" fontId="0" fillId="0" borderId="0" xfId="0"/>
    <xf numFmtId="0" fontId="4" fillId="0" borderId="0" xfId="3" applyFont="1" applyFill="1" applyBorder="1"/>
    <xf numFmtId="0" fontId="5" fillId="0" borderId="0" xfId="47"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8" applyFont="1"/>
    <xf numFmtId="0" fontId="11" fillId="0" borderId="0" xfId="8" applyFont="1"/>
    <xf numFmtId="0" fontId="5" fillId="0" borderId="0" xfId="47" applyFont="1" applyFill="1" applyAlignment="1">
      <alignment horizontal="center" vertical="top" wrapText="1"/>
    </xf>
    <xf numFmtId="0" fontId="11" fillId="0" borderId="0" xfId="8" applyFont="1" applyAlignment="1">
      <alignment horizontal="center" vertical="top" wrapText="1"/>
    </xf>
    <xf numFmtId="0" fontId="11" fillId="0" borderId="0" xfId="8" applyFont="1" applyAlignment="1">
      <alignment wrapText="1"/>
    </xf>
    <xf numFmtId="0" fontId="9" fillId="0" borderId="1" xfId="8" applyFont="1" applyBorder="1"/>
    <xf numFmtId="0" fontId="6" fillId="0" borderId="1" xfId="8" applyFont="1" applyBorder="1" applyAlignment="1">
      <alignment horizontal="center" vertical="center"/>
    </xf>
    <xf numFmtId="0" fontId="11" fillId="0" borderId="13" xfId="8" applyFont="1" applyBorder="1"/>
    <xf numFmtId="0" fontId="11" fillId="0" borderId="0" xfId="8" applyFont="1" applyBorder="1"/>
    <xf numFmtId="0" fontId="11" fillId="0" borderId="0" xfId="8" applyFont="1" applyBorder="1" applyAlignment="1">
      <alignment horizontal="left" wrapText="1"/>
    </xf>
    <xf numFmtId="0" fontId="11" fillId="0" borderId="0" xfId="8" applyFont="1" applyBorder="1" applyAlignment="1">
      <alignment horizontal="left"/>
    </xf>
    <xf numFmtId="0" fontId="9" fillId="0" borderId="0" xfId="8" applyFont="1" applyBorder="1"/>
    <xf numFmtId="0" fontId="44" fillId="9" borderId="1" xfId="18" applyFont="1" applyFill="1" applyBorder="1" applyAlignment="1" applyProtection="1">
      <alignment horizontal="left" wrapText="1"/>
    </xf>
    <xf numFmtId="0" fontId="44" fillId="9" borderId="1" xfId="27" applyFont="1" applyFill="1" applyBorder="1" applyAlignment="1" applyProtection="1">
      <alignment horizontal="center" vertical="center" wrapText="1"/>
    </xf>
    <xf numFmtId="4" fontId="44" fillId="9" borderId="1" xfId="47" applyNumberFormat="1" applyFont="1" applyFill="1" applyBorder="1" applyAlignment="1">
      <alignment horizontal="center" vertical="center" wrapText="1"/>
    </xf>
    <xf numFmtId="49" fontId="44" fillId="9" borderId="1" xfId="47" applyNumberFormat="1" applyFont="1" applyFill="1" applyBorder="1" applyAlignment="1" applyProtection="1">
      <alignment horizontal="center" vertical="center" wrapText="1"/>
      <protection locked="0"/>
    </xf>
    <xf numFmtId="4" fontId="44" fillId="9" borderId="1" xfId="47" applyNumberFormat="1" applyFont="1" applyFill="1" applyBorder="1" applyAlignment="1">
      <alignment horizontal="center" vertical="center"/>
    </xf>
    <xf numFmtId="0" fontId="44" fillId="9" borderId="1" xfId="47" applyFont="1" applyFill="1" applyBorder="1" applyAlignment="1">
      <alignment horizontal="left" wrapText="1"/>
    </xf>
    <xf numFmtId="0" fontId="42" fillId="0" borderId="0" xfId="0" applyFont="1"/>
    <xf numFmtId="0" fontId="44" fillId="3" borderId="1" xfId="47" applyFont="1" applyFill="1" applyBorder="1" applyAlignment="1">
      <alignment horizontal="center" wrapText="1"/>
    </xf>
    <xf numFmtId="0" fontId="44" fillId="3" borderId="1" xfId="47" applyFont="1" applyFill="1" applyBorder="1" applyAlignment="1">
      <alignment horizontal="left"/>
    </xf>
    <xf numFmtId="0" fontId="44" fillId="3" borderId="1" xfId="47" applyFont="1" applyFill="1" applyBorder="1" applyAlignment="1">
      <alignment horizontal="left" wrapText="1"/>
    </xf>
    <xf numFmtId="4" fontId="44" fillId="3" borderId="1" xfId="47" applyNumberFormat="1" applyFont="1" applyFill="1" applyBorder="1" applyAlignment="1">
      <alignment horizontal="left" wrapText="1"/>
    </xf>
    <xf numFmtId="4" fontId="44" fillId="3" borderId="1" xfId="47" applyNumberFormat="1" applyFont="1" applyFill="1" applyBorder="1" applyAlignment="1">
      <alignment horizontal="center" wrapText="1"/>
    </xf>
    <xf numFmtId="0" fontId="42" fillId="0" borderId="0" xfId="0" applyFont="1" applyFill="1"/>
    <xf numFmtId="1" fontId="42" fillId="0" borderId="1" xfId="58"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46" fillId="0" borderId="0" xfId="0" applyFont="1"/>
    <xf numFmtId="0" fontId="44" fillId="2" borderId="1" xfId="47" applyFont="1" applyFill="1" applyBorder="1" applyAlignment="1">
      <alignment horizontal="left" wrapText="1"/>
    </xf>
    <xf numFmtId="0" fontId="44" fillId="2" borderId="1" xfId="47" applyFont="1" applyFill="1" applyBorder="1" applyAlignment="1">
      <alignment horizontal="center" vertical="center" wrapText="1"/>
    </xf>
    <xf numFmtId="166" fontId="42" fillId="2" borderId="1" xfId="47" applyNumberFormat="1" applyFont="1" applyFill="1" applyBorder="1" applyAlignment="1">
      <alignment horizontal="center" vertical="center"/>
    </xf>
    <xf numFmtId="166" fontId="44" fillId="2" borderId="1" xfId="47" applyNumberFormat="1" applyFont="1" applyFill="1" applyBorder="1" applyAlignment="1">
      <alignment horizontal="center" vertical="center"/>
    </xf>
    <xf numFmtId="4" fontId="42" fillId="2" borderId="1" xfId="47" applyNumberFormat="1" applyFont="1" applyFill="1" applyBorder="1" applyAlignment="1">
      <alignment horizontal="left" wrapText="1"/>
    </xf>
    <xf numFmtId="4" fontId="42" fillId="2" borderId="1" xfId="47" applyNumberFormat="1" applyFont="1" applyFill="1" applyBorder="1" applyAlignment="1">
      <alignment horizontal="center" wrapText="1"/>
    </xf>
    <xf numFmtId="4" fontId="44" fillId="2" borderId="1" xfId="47" applyNumberFormat="1" applyFont="1" applyFill="1" applyBorder="1" applyAlignment="1">
      <alignment horizontal="center" vertical="center"/>
    </xf>
    <xf numFmtId="0" fontId="44" fillId="2" borderId="1" xfId="27" applyFont="1" applyFill="1" applyBorder="1" applyAlignment="1">
      <alignment horizontal="left" wrapText="1"/>
    </xf>
    <xf numFmtId="10" fontId="44" fillId="2" borderId="1" xfId="47" applyNumberFormat="1" applyFont="1" applyFill="1" applyBorder="1" applyAlignment="1">
      <alignment horizontal="center" vertical="center" wrapText="1"/>
    </xf>
    <xf numFmtId="9" fontId="44" fillId="2" borderId="1" xfId="47" applyNumberFormat="1" applyFont="1" applyFill="1" applyBorder="1" applyAlignment="1">
      <alignment horizontal="center" vertical="center" wrapText="1"/>
    </xf>
    <xf numFmtId="4" fontId="42" fillId="2" borderId="1" xfId="47" applyNumberFormat="1" applyFont="1" applyFill="1" applyBorder="1" applyAlignment="1">
      <alignment horizontal="left"/>
    </xf>
    <xf numFmtId="4" fontId="42" fillId="2" borderId="1" xfId="47" applyNumberFormat="1" applyFont="1" applyFill="1" applyBorder="1" applyAlignment="1">
      <alignment horizontal="center"/>
    </xf>
    <xf numFmtId="0" fontId="44" fillId="2" borderId="1" xfId="47" applyFont="1" applyFill="1" applyBorder="1" applyAlignment="1">
      <alignment horizontal="left"/>
    </xf>
    <xf numFmtId="0" fontId="42" fillId="2" borderId="1" xfId="47" applyFont="1" applyFill="1" applyBorder="1" applyAlignment="1">
      <alignment horizontal="center" vertical="center"/>
    </xf>
    <xf numFmtId="0" fontId="42" fillId="2" borderId="1" xfId="47" applyFont="1" applyFill="1" applyBorder="1" applyAlignment="1">
      <alignment horizontal="left"/>
    </xf>
    <xf numFmtId="0" fontId="42" fillId="2" borderId="1" xfId="47" applyFont="1" applyFill="1" applyBorder="1" applyAlignment="1">
      <alignment horizontal="center"/>
    </xf>
    <xf numFmtId="166" fontId="42" fillId="4" borderId="1" xfId="47"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166" fontId="44" fillId="9" borderId="1" xfId="47" applyNumberFormat="1" applyFont="1" applyFill="1" applyBorder="1" applyAlignment="1">
      <alignment horizontal="center" vertical="center" wrapText="1"/>
    </xf>
    <xf numFmtId="1" fontId="42" fillId="0" borderId="1" xfId="47" applyNumberFormat="1" applyFont="1" applyFill="1" applyBorder="1" applyAlignment="1">
      <alignment horizontal="center" vertical="center"/>
    </xf>
    <xf numFmtId="166" fontId="42" fillId="9" borderId="1" xfId="47" applyNumberFormat="1" applyFont="1" applyFill="1" applyBorder="1" applyAlignment="1">
      <alignment horizontal="center" vertical="center"/>
    </xf>
    <xf numFmtId="0" fontId="46" fillId="0" borderId="0" xfId="0" applyFont="1" applyAlignment="1">
      <alignment wrapText="1"/>
    </xf>
    <xf numFmtId="166" fontId="46" fillId="0" borderId="0" xfId="0" applyNumberFormat="1" applyFont="1"/>
    <xf numFmtId="4" fontId="46" fillId="0" borderId="0" xfId="0" applyNumberFormat="1" applyFont="1"/>
    <xf numFmtId="0" fontId="46" fillId="0" borderId="0" xfId="0" applyFont="1" applyAlignment="1">
      <alignment horizontal="center" vertical="center"/>
    </xf>
    <xf numFmtId="166" fontId="42" fillId="0" borderId="0" xfId="0" applyNumberFormat="1" applyFont="1"/>
    <xf numFmtId="166" fontId="44" fillId="4" borderId="0" xfId="0" applyNumberFormat="1" applyFont="1" applyFill="1" applyAlignment="1">
      <alignment horizontal="center" vertical="center" wrapText="1"/>
    </xf>
    <xf numFmtId="0" fontId="46" fillId="0" borderId="0" xfId="47" applyFont="1" applyAlignment="1">
      <alignment horizontal="left" vertical="top"/>
    </xf>
    <xf numFmtId="1" fontId="47" fillId="0" borderId="0" xfId="47" applyNumberFormat="1" applyFont="1" applyFill="1" applyBorder="1" applyAlignment="1"/>
    <xf numFmtId="1" fontId="47" fillId="0" borderId="0" xfId="47" applyNumberFormat="1" applyFont="1" applyFill="1" applyBorder="1" applyAlignment="1">
      <alignment horizontal="center" vertical="center"/>
    </xf>
    <xf numFmtId="0" fontId="46" fillId="0" borderId="0" xfId="47" applyFont="1" applyBorder="1" applyAlignment="1">
      <alignment horizontal="left" vertical="top"/>
    </xf>
    <xf numFmtId="4" fontId="46" fillId="0" borderId="0" xfId="47" applyNumberFormat="1" applyFont="1" applyBorder="1" applyAlignment="1">
      <alignment horizontal="left" vertical="top"/>
    </xf>
    <xf numFmtId="0" fontId="44" fillId="0" borderId="0" xfId="0" applyFont="1" applyAlignment="1">
      <alignment horizontal="center" vertical="top" wrapText="1"/>
    </xf>
    <xf numFmtId="0" fontId="44" fillId="0" borderId="0" xfId="0" applyFont="1" applyAlignment="1">
      <alignment horizontal="left" vertical="top" wrapText="1"/>
    </xf>
    <xf numFmtId="4" fontId="47" fillId="0" borderId="0" xfId="47" applyNumberFormat="1" applyFont="1" applyFill="1" applyAlignment="1">
      <alignment horizontal="left" vertical="top"/>
    </xf>
    <xf numFmtId="0" fontId="47" fillId="0" borderId="0" xfId="47" applyFont="1" applyFill="1" applyAlignment="1">
      <alignment horizontal="center" vertical="center" wrapText="1"/>
    </xf>
    <xf numFmtId="166" fontId="46" fillId="0" borderId="0" xfId="47" applyNumberFormat="1" applyFont="1" applyAlignment="1">
      <alignment horizontal="left" vertical="top"/>
    </xf>
    <xf numFmtId="0" fontId="47" fillId="0" borderId="0" xfId="47" applyFont="1" applyFill="1" applyBorder="1" applyAlignment="1">
      <alignment horizontal="left" vertical="top" wrapText="1"/>
    </xf>
    <xf numFmtId="0" fontId="47" fillId="0" borderId="0" xfId="47" applyFont="1" applyFill="1" applyAlignment="1">
      <alignment horizontal="left" vertical="top"/>
    </xf>
    <xf numFmtId="4" fontId="46" fillId="0" borderId="0" xfId="47" applyNumberFormat="1" applyFont="1" applyAlignment="1">
      <alignment horizontal="left" vertical="top"/>
    </xf>
    <xf numFmtId="0" fontId="46" fillId="0" borderId="0" xfId="47" applyFont="1" applyFill="1" applyAlignment="1">
      <alignment horizontal="left" vertical="top"/>
    </xf>
    <xf numFmtId="4" fontId="46" fillId="0" borderId="0" xfId="47" applyNumberFormat="1" applyFont="1" applyFill="1" applyAlignment="1">
      <alignment horizontal="left" vertical="top"/>
    </xf>
    <xf numFmtId="0" fontId="46" fillId="0" borderId="0" xfId="47" applyFont="1" applyFill="1" applyAlignment="1">
      <alignment horizontal="left" vertical="top" wrapText="1"/>
    </xf>
    <xf numFmtId="167" fontId="48" fillId="11" borderId="1" xfId="0" applyNumberFormat="1" applyFont="1" applyFill="1" applyBorder="1" applyAlignment="1">
      <alignment horizontal="left" vertical="center"/>
    </xf>
    <xf numFmtId="167" fontId="48" fillId="11" borderId="1" xfId="0" applyNumberFormat="1" applyFont="1" applyFill="1" applyBorder="1" applyAlignment="1">
      <alignment horizontal="left" vertical="center" wrapText="1"/>
    </xf>
    <xf numFmtId="166" fontId="42" fillId="4" borderId="1" xfId="47" applyNumberFormat="1" applyFont="1" applyFill="1" applyBorder="1" applyAlignment="1">
      <alignment horizontal="left" vertical="center" wrapText="1"/>
    </xf>
    <xf numFmtId="0" fontId="42" fillId="4" borderId="1" xfId="47" applyFont="1" applyFill="1" applyBorder="1" applyAlignment="1">
      <alignment horizontal="center" vertical="center" wrapText="1"/>
    </xf>
    <xf numFmtId="4" fontId="42" fillId="4" borderId="1" xfId="47" applyNumberFormat="1" applyFont="1" applyFill="1" applyBorder="1" applyAlignment="1">
      <alignment horizontal="center" vertical="center" wrapText="1"/>
    </xf>
    <xf numFmtId="1" fontId="42" fillId="4" borderId="1" xfId="47" applyNumberFormat="1" applyFont="1" applyFill="1" applyBorder="1" applyAlignment="1">
      <alignment horizontal="center" vertical="center"/>
    </xf>
    <xf numFmtId="0" fontId="42" fillId="4" borderId="1" xfId="0" applyFont="1" applyFill="1" applyBorder="1" applyAlignment="1">
      <alignment horizontal="center" vertical="center" wrapText="1"/>
    </xf>
    <xf numFmtId="167" fontId="48" fillId="0" borderId="1" xfId="0" applyNumberFormat="1" applyFont="1" applyBorder="1" applyAlignment="1">
      <alignment horizontal="left" vertical="center" wrapText="1"/>
    </xf>
    <xf numFmtId="167" fontId="48" fillId="10" borderId="1" xfId="0" applyNumberFormat="1" applyFont="1" applyFill="1" applyBorder="1" applyAlignment="1">
      <alignment horizontal="left" vertical="center" wrapText="1"/>
    </xf>
    <xf numFmtId="167" fontId="48" fillId="11" borderId="1" xfId="0" applyNumberFormat="1" applyFont="1" applyFill="1" applyBorder="1" applyAlignment="1">
      <alignment horizontal="center" vertical="center"/>
    </xf>
    <xf numFmtId="167" fontId="46" fillId="11" borderId="1" xfId="0" applyNumberFormat="1" applyFont="1" applyFill="1" applyBorder="1" applyAlignment="1">
      <alignment horizontal="center" vertical="center"/>
    </xf>
    <xf numFmtId="2" fontId="42" fillId="4" borderId="1" xfId="0" applyNumberFormat="1" applyFont="1" applyFill="1" applyBorder="1" applyAlignment="1">
      <alignment horizontal="center" vertical="center" wrapText="1"/>
    </xf>
    <xf numFmtId="0" fontId="42" fillId="4" borderId="1" xfId="7" applyFont="1" applyFill="1" applyBorder="1" applyAlignment="1">
      <alignment horizontal="left" vertical="center" wrapText="1"/>
    </xf>
    <xf numFmtId="2" fontId="48" fillId="11" borderId="1" xfId="0" applyNumberFormat="1" applyFont="1" applyFill="1" applyBorder="1" applyAlignment="1">
      <alignment horizontal="center" vertical="center"/>
    </xf>
    <xf numFmtId="2" fontId="46" fillId="11" borderId="1" xfId="0"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47" applyFont="1" applyFill="1" applyBorder="1" applyAlignment="1">
      <alignment horizontal="left" vertical="center" wrapText="1"/>
    </xf>
    <xf numFmtId="166" fontId="46" fillId="4" borderId="1" xfId="47" applyNumberFormat="1" applyFont="1" applyFill="1" applyBorder="1" applyAlignment="1" applyProtection="1">
      <alignment horizontal="center" vertical="center" wrapText="1"/>
      <protection locked="0"/>
    </xf>
    <xf numFmtId="166" fontId="46" fillId="4" borderId="1" xfId="47" applyNumberFormat="1" applyFont="1" applyFill="1" applyBorder="1" applyAlignment="1">
      <alignment horizontal="center" vertical="center"/>
    </xf>
    <xf numFmtId="166" fontId="46" fillId="4" borderId="1" xfId="47" applyNumberFormat="1" applyFont="1" applyFill="1" applyBorder="1" applyAlignment="1">
      <alignment horizontal="center" vertical="center" wrapText="1"/>
    </xf>
    <xf numFmtId="49" fontId="46" fillId="4" borderId="1" xfId="47" applyNumberFormat="1" applyFont="1" applyFill="1" applyBorder="1" applyAlignment="1" applyProtection="1">
      <alignment horizontal="left" vertical="center" wrapText="1"/>
      <protection locked="0"/>
    </xf>
    <xf numFmtId="0" fontId="15" fillId="0" borderId="1" xfId="8" applyFont="1" applyBorder="1" applyAlignment="1">
      <alignment horizontal="left" vertical="top" wrapText="1"/>
    </xf>
    <xf numFmtId="0" fontId="15" fillId="0" borderId="1" xfId="8" applyFont="1" applyBorder="1" applyAlignment="1">
      <alignment horizontal="left" vertical="top"/>
    </xf>
    <xf numFmtId="0" fontId="15" fillId="0" borderId="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1" xfId="8" applyFont="1" applyBorder="1" applyAlignment="1">
      <alignment horizontal="center" vertical="center"/>
    </xf>
    <xf numFmtId="0" fontId="15" fillId="0" borderId="1" xfId="8" applyFont="1" applyBorder="1" applyAlignment="1">
      <alignment horizontal="left" wrapText="1"/>
    </xf>
    <xf numFmtId="0" fontId="5" fillId="0" borderId="1" xfId="8" applyFont="1" applyBorder="1" applyAlignment="1">
      <alignment horizontal="center"/>
    </xf>
    <xf numFmtId="0" fontId="5" fillId="0" borderId="1" xfId="8" applyFont="1" applyBorder="1" applyAlignment="1">
      <alignment horizontal="left" vertical="top" wrapText="1"/>
    </xf>
    <xf numFmtId="0" fontId="15" fillId="0" borderId="1" xfId="8" applyFont="1" applyBorder="1" applyAlignment="1">
      <alignment horizontal="center"/>
    </xf>
    <xf numFmtId="0" fontId="6" fillId="0" borderId="1" xfId="8" applyFont="1" applyBorder="1" applyAlignment="1">
      <alignment horizontal="center"/>
    </xf>
    <xf numFmtId="0" fontId="15" fillId="0" borderId="1" xfId="8" applyFont="1" applyBorder="1" applyAlignment="1">
      <alignment horizontal="left"/>
    </xf>
    <xf numFmtId="0" fontId="11" fillId="0" borderId="2" xfId="8" applyFont="1" applyBorder="1" applyAlignment="1">
      <alignment horizontal="left" wrapText="1"/>
    </xf>
    <xf numFmtId="0" fontId="11" fillId="0" borderId="12" xfId="8" applyFont="1" applyBorder="1" applyAlignment="1">
      <alignment horizontal="left"/>
    </xf>
    <xf numFmtId="0" fontId="11" fillId="0" borderId="14" xfId="8" applyFont="1" applyBorder="1" applyAlignment="1">
      <alignment horizontal="left"/>
    </xf>
    <xf numFmtId="0" fontId="11" fillId="0" borderId="2" xfId="8" applyFont="1" applyFill="1" applyBorder="1" applyAlignment="1">
      <alignment horizontal="left" wrapText="1"/>
    </xf>
    <xf numFmtId="0" fontId="11" fillId="0" borderId="12" xfId="8" applyFont="1" applyFill="1" applyBorder="1" applyAlignment="1">
      <alignment horizontal="left"/>
    </xf>
    <xf numFmtId="0" fontId="11" fillId="0" borderId="14" xfId="8" applyFont="1" applyFill="1" applyBorder="1" applyAlignment="1">
      <alignment horizontal="left"/>
    </xf>
    <xf numFmtId="0" fontId="11" fillId="0" borderId="13" xfId="8" applyFont="1" applyBorder="1" applyAlignment="1">
      <alignment horizontal="left" wrapText="1"/>
    </xf>
    <xf numFmtId="0" fontId="11" fillId="0" borderId="13" xfId="8" applyFont="1" applyBorder="1" applyAlignment="1">
      <alignment horizontal="left"/>
    </xf>
    <xf numFmtId="0" fontId="10" fillId="0" borderId="0" xfId="8" applyFont="1" applyAlignment="1">
      <alignment horizontal="right" vertical="top" wrapText="1"/>
    </xf>
    <xf numFmtId="0" fontId="10" fillId="0" borderId="0" xfId="8" applyFont="1" applyAlignment="1">
      <alignment horizontal="right" vertical="top"/>
    </xf>
    <xf numFmtId="0" fontId="6" fillId="0" borderId="0" xfId="8" applyFont="1" applyAlignment="1">
      <alignment horizontal="right" wrapText="1"/>
    </xf>
    <xf numFmtId="0" fontId="6" fillId="0" borderId="0" xfId="8" applyFont="1" applyAlignment="1">
      <alignment horizontal="right"/>
    </xf>
    <xf numFmtId="0" fontId="12"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4" fillId="0" borderId="2" xfId="47" applyFont="1" applyBorder="1" applyAlignment="1">
      <alignment horizontal="left" vertical="top" wrapText="1"/>
    </xf>
    <xf numFmtId="0" fontId="14" fillId="0" borderId="12" xfId="8" applyFont="1" applyBorder="1" applyAlignment="1">
      <alignment horizontal="left" wrapText="1"/>
    </xf>
    <xf numFmtId="0" fontId="14" fillId="0" borderId="14" xfId="8" applyFont="1" applyBorder="1" applyAlignment="1">
      <alignment horizontal="left" wrapText="1"/>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4" fillId="4" borderId="0" xfId="0" applyFont="1" applyFill="1" applyAlignment="1">
      <alignment horizontal="left" vertical="top" wrapText="1"/>
    </xf>
    <xf numFmtId="0" fontId="44" fillId="4" borderId="0" xfId="0" applyFont="1" applyFill="1" applyBorder="1" applyAlignment="1">
      <alignment horizontal="center" vertical="center" wrapText="1"/>
    </xf>
  </cellXfs>
  <cellStyles count="73">
    <cellStyle name="60% — акцент2 2" xfId="21"/>
    <cellStyle name="Excel Built-in Normal" xfId="24"/>
    <cellStyle name="Heading 2 2" xfId="25"/>
    <cellStyle name="Normal 2" xfId="27"/>
    <cellStyle name="Normal 2 2" xfId="18"/>
    <cellStyle name="Normal 2 2 2" xfId="56"/>
    <cellStyle name="Normal 2 2 2 2" xfId="71"/>
    <cellStyle name="Normal 2 3" xfId="19"/>
    <cellStyle name="Normal 2 3 2" xfId="62"/>
    <cellStyle name="Normal 2 4" xfId="57"/>
    <cellStyle name="Normal 2 4 2" xfId="72"/>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для себестоимости 2" xfId="65"/>
    <cellStyle name="Обычный" xfId="0" builtinId="0"/>
    <cellStyle name="Обычный 2" xfId="23"/>
    <cellStyle name="Обычный 2 2" xfId="47"/>
    <cellStyle name="Обычный 2 2 2" xfId="58"/>
    <cellStyle name="Обычный 3" xfId="5"/>
    <cellStyle name="Обычный 3 2" xfId="48"/>
    <cellStyle name="Обычный 3 2 2" xfId="66"/>
    <cellStyle name="Обычный 3 3" xfId="59"/>
    <cellStyle name="Обычный 4" xfId="1"/>
    <cellStyle name="Обычный 4 2" xfId="9"/>
    <cellStyle name="Обычный 4 2 2" xfId="49"/>
    <cellStyle name="Обычный 4 2 2 2" xfId="67"/>
    <cellStyle name="Обычный 5" xfId="3"/>
    <cellStyle name="Обычный 6" xfId="8"/>
    <cellStyle name="Обычный 6 2" xfId="50"/>
    <cellStyle name="Обычный 6 2 2" xfId="51"/>
    <cellStyle name="Обычный 6 2 2 2" xfId="69"/>
    <cellStyle name="Обычный 6 2 3" xfId="68"/>
    <cellStyle name="Обычный 6 3" xfId="52"/>
    <cellStyle name="Обычный 6 3 2" xfId="70"/>
    <cellStyle name="Обычный 6 4" xfId="60"/>
    <cellStyle name="Обычный 7" xfId="11"/>
    <cellStyle name="Обычный 7 2" xfId="28"/>
    <cellStyle name="Обычный 7 2 2" xfId="63"/>
    <cellStyle name="Обычный 7 3" xfId="61"/>
    <cellStyle name="Обычный 8" xfId="14"/>
    <cellStyle name="Обычный 8 2" xfId="53"/>
    <cellStyle name="Обычный 9" xfId="31"/>
    <cellStyle name="Обычный 9 2" xfId="64"/>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27" t="s">
        <v>0</v>
      </c>
      <c r="B1" s="128"/>
      <c r="C1" s="128"/>
      <c r="D1" s="128"/>
      <c r="E1" s="128"/>
      <c r="F1" s="128"/>
      <c r="G1" s="128"/>
      <c r="H1" s="128"/>
      <c r="I1" s="128"/>
      <c r="J1" s="128"/>
      <c r="K1" s="128"/>
      <c r="L1" s="128"/>
      <c r="M1" s="128"/>
      <c r="N1" s="128"/>
      <c r="O1" s="128"/>
      <c r="P1" s="128"/>
      <c r="Q1" s="128"/>
    </row>
    <row r="2" spans="1:18" ht="30" customHeight="1">
      <c r="A2" s="129" t="s">
        <v>1</v>
      </c>
      <c r="B2" s="130"/>
      <c r="C2" s="130"/>
      <c r="D2" s="130"/>
      <c r="E2" s="130"/>
      <c r="F2" s="130"/>
      <c r="G2" s="130"/>
      <c r="H2" s="130"/>
      <c r="I2" s="130"/>
      <c r="J2" s="130"/>
      <c r="K2" s="130"/>
      <c r="L2" s="130"/>
      <c r="M2" s="130"/>
      <c r="N2" s="130"/>
      <c r="O2" s="130"/>
      <c r="P2" s="130"/>
      <c r="Q2" s="130"/>
    </row>
    <row r="3" spans="1:18" ht="20.25" customHeight="1">
      <c r="B3" s="11"/>
      <c r="C3" s="11"/>
      <c r="D3" s="11"/>
      <c r="E3" s="131" t="s">
        <v>2</v>
      </c>
      <c r="F3" s="132"/>
      <c r="G3" s="133"/>
      <c r="H3" s="133"/>
      <c r="I3" s="133"/>
      <c r="J3" s="133"/>
      <c r="K3" s="133"/>
      <c r="L3" s="133"/>
      <c r="M3" s="133"/>
      <c r="N3" s="133"/>
      <c r="O3" s="11"/>
      <c r="P3" s="11"/>
      <c r="Q3" s="11"/>
    </row>
    <row r="4" spans="1:18">
      <c r="B4" s="11"/>
      <c r="C4" s="11"/>
      <c r="D4" s="11"/>
      <c r="E4" s="12"/>
      <c r="F4" s="13"/>
      <c r="G4" s="14"/>
      <c r="H4" s="14"/>
      <c r="I4" s="14"/>
      <c r="J4" s="14"/>
      <c r="K4" s="14"/>
      <c r="L4" s="14"/>
      <c r="M4" s="14"/>
      <c r="N4" s="14"/>
      <c r="O4" s="11"/>
      <c r="P4" s="11"/>
      <c r="Q4" s="11"/>
    </row>
    <row r="5" spans="1:18" ht="59.25" customHeight="1">
      <c r="A5" s="15"/>
      <c r="B5" s="134" t="s">
        <v>3</v>
      </c>
      <c r="C5" s="135"/>
      <c r="D5" s="135"/>
      <c r="E5" s="135"/>
      <c r="F5" s="135"/>
      <c r="G5" s="135"/>
      <c r="H5" s="135"/>
      <c r="I5" s="135"/>
      <c r="J5" s="135"/>
      <c r="K5" s="135"/>
      <c r="L5" s="135"/>
      <c r="M5" s="135"/>
      <c r="N5" s="135"/>
      <c r="O5" s="135"/>
      <c r="P5" s="135"/>
      <c r="Q5" s="136"/>
    </row>
    <row r="6" spans="1:18" ht="64.5" customHeight="1">
      <c r="A6" s="16">
        <v>1</v>
      </c>
      <c r="B6" s="119" t="s">
        <v>4</v>
      </c>
      <c r="C6" s="120"/>
      <c r="D6" s="120"/>
      <c r="E6" s="120"/>
      <c r="F6" s="120"/>
      <c r="G6" s="120"/>
      <c r="H6" s="120"/>
      <c r="I6" s="120"/>
      <c r="J6" s="120"/>
      <c r="K6" s="120"/>
      <c r="L6" s="120"/>
      <c r="M6" s="120"/>
      <c r="N6" s="120"/>
      <c r="O6" s="120"/>
      <c r="P6" s="120"/>
      <c r="Q6" s="121"/>
    </row>
    <row r="7" spans="1:18" ht="18" customHeight="1">
      <c r="A7" s="16">
        <v>2</v>
      </c>
      <c r="B7" s="119" t="s">
        <v>5</v>
      </c>
      <c r="C7" s="120"/>
      <c r="D7" s="120"/>
      <c r="E7" s="120"/>
      <c r="F7" s="120"/>
      <c r="G7" s="120"/>
      <c r="H7" s="120"/>
      <c r="I7" s="120"/>
      <c r="J7" s="120"/>
      <c r="K7" s="120"/>
      <c r="L7" s="120"/>
      <c r="M7" s="120"/>
      <c r="N7" s="120"/>
      <c r="O7" s="120"/>
      <c r="P7" s="120"/>
      <c r="Q7" s="121"/>
    </row>
    <row r="8" spans="1:18" ht="45" customHeight="1">
      <c r="A8" s="16">
        <v>3</v>
      </c>
      <c r="B8" s="122" t="s">
        <v>6</v>
      </c>
      <c r="C8" s="123"/>
      <c r="D8" s="123"/>
      <c r="E8" s="123"/>
      <c r="F8" s="123"/>
      <c r="G8" s="123"/>
      <c r="H8" s="123"/>
      <c r="I8" s="123"/>
      <c r="J8" s="123"/>
      <c r="K8" s="123"/>
      <c r="L8" s="123"/>
      <c r="M8" s="123"/>
      <c r="N8" s="123"/>
      <c r="O8" s="123"/>
      <c r="P8" s="123"/>
      <c r="Q8" s="124"/>
    </row>
    <row r="9" spans="1:18" ht="24" customHeight="1">
      <c r="A9" s="16">
        <v>4</v>
      </c>
      <c r="B9" s="119" t="s">
        <v>7</v>
      </c>
      <c r="C9" s="120"/>
      <c r="D9" s="120"/>
      <c r="E9" s="120"/>
      <c r="F9" s="120"/>
      <c r="G9" s="120"/>
      <c r="H9" s="120"/>
      <c r="I9" s="120"/>
      <c r="J9" s="120"/>
      <c r="K9" s="120"/>
      <c r="L9" s="120"/>
      <c r="M9" s="120"/>
      <c r="N9" s="120"/>
      <c r="O9" s="120"/>
      <c r="P9" s="120"/>
      <c r="Q9" s="121"/>
    </row>
    <row r="10" spans="1:18" ht="19.5" customHeight="1">
      <c r="A10" s="16">
        <v>5</v>
      </c>
      <c r="B10" s="119" t="s">
        <v>8</v>
      </c>
      <c r="C10" s="120"/>
      <c r="D10" s="120"/>
      <c r="E10" s="120"/>
      <c r="F10" s="120"/>
      <c r="G10" s="120"/>
      <c r="H10" s="120"/>
      <c r="I10" s="120"/>
      <c r="J10" s="120"/>
      <c r="K10" s="120"/>
      <c r="L10" s="120"/>
      <c r="M10" s="120"/>
      <c r="N10" s="120"/>
      <c r="O10" s="120"/>
      <c r="P10" s="120"/>
      <c r="Q10" s="121"/>
    </row>
    <row r="11" spans="1:18" ht="21" customHeight="1">
      <c r="A11" s="17"/>
      <c r="B11" s="125" t="s">
        <v>9</v>
      </c>
      <c r="C11" s="126"/>
      <c r="D11" s="126"/>
      <c r="E11" s="126"/>
      <c r="F11" s="126"/>
      <c r="G11" s="126"/>
      <c r="H11" s="126"/>
      <c r="I11" s="126"/>
      <c r="J11" s="126"/>
      <c r="K11" s="126"/>
      <c r="L11" s="126"/>
      <c r="M11" s="126"/>
      <c r="N11" s="126"/>
      <c r="O11" s="126"/>
      <c r="P11" s="126"/>
      <c r="Q11" s="126"/>
      <c r="R11" s="21"/>
    </row>
    <row r="12" spans="1:18" ht="21" customHeight="1">
      <c r="A12" s="18"/>
      <c r="B12" s="19"/>
      <c r="C12" s="20"/>
      <c r="D12" s="20"/>
      <c r="E12" s="20"/>
      <c r="F12" s="20"/>
      <c r="G12" s="20"/>
      <c r="H12" s="20"/>
      <c r="I12" s="20"/>
      <c r="J12" s="20"/>
      <c r="K12" s="20"/>
      <c r="L12" s="20"/>
      <c r="M12" s="20"/>
      <c r="N12" s="20"/>
      <c r="O12" s="20"/>
      <c r="P12" s="20"/>
      <c r="Q12" s="20"/>
    </row>
    <row r="13" spans="1:18">
      <c r="A13" s="117" t="s">
        <v>10</v>
      </c>
      <c r="B13" s="117"/>
      <c r="C13" s="117"/>
      <c r="D13" s="117"/>
      <c r="E13" s="117"/>
      <c r="F13" s="117"/>
      <c r="G13" s="117"/>
      <c r="H13" s="117"/>
      <c r="I13" s="117"/>
      <c r="J13" s="117"/>
      <c r="K13" s="117"/>
      <c r="L13" s="117"/>
      <c r="M13" s="117"/>
      <c r="N13" s="117"/>
      <c r="O13" s="117"/>
      <c r="P13" s="117"/>
      <c r="Q13" s="117"/>
    </row>
    <row r="14" spans="1:18" ht="15.75" customHeight="1">
      <c r="A14" s="117" t="s">
        <v>11</v>
      </c>
      <c r="B14" s="117"/>
      <c r="C14" s="117"/>
      <c r="D14" s="117"/>
      <c r="E14" s="117" t="s">
        <v>12</v>
      </c>
      <c r="F14" s="117"/>
      <c r="G14" s="117"/>
      <c r="H14" s="117"/>
      <c r="I14" s="117"/>
      <c r="J14" s="117"/>
      <c r="K14" s="117"/>
      <c r="L14" s="117"/>
      <c r="M14" s="117"/>
      <c r="N14" s="117"/>
      <c r="O14" s="117"/>
      <c r="P14" s="117"/>
      <c r="Q14" s="117"/>
    </row>
    <row r="15" spans="1:18" ht="15.75" customHeight="1">
      <c r="A15" s="117" t="s">
        <v>13</v>
      </c>
      <c r="B15" s="117"/>
      <c r="C15" s="117"/>
      <c r="D15" s="117"/>
      <c r="E15" s="117"/>
      <c r="F15" s="117"/>
      <c r="G15" s="117"/>
      <c r="H15" s="117"/>
      <c r="I15" s="117"/>
      <c r="J15" s="117"/>
      <c r="K15" s="117"/>
      <c r="L15" s="117"/>
      <c r="M15" s="117"/>
      <c r="N15" s="117"/>
      <c r="O15" s="117"/>
      <c r="P15" s="117"/>
      <c r="Q15" s="117"/>
    </row>
    <row r="16" spans="1:18" ht="24" customHeight="1">
      <c r="A16" s="111" t="s">
        <v>14</v>
      </c>
      <c r="B16" s="111"/>
      <c r="C16" s="111"/>
      <c r="D16" s="111"/>
      <c r="E16" s="118" t="s">
        <v>15</v>
      </c>
      <c r="F16" s="118"/>
      <c r="G16" s="118"/>
      <c r="H16" s="118"/>
      <c r="I16" s="118"/>
      <c r="J16" s="118"/>
      <c r="K16" s="118"/>
      <c r="L16" s="118"/>
      <c r="M16" s="118"/>
      <c r="N16" s="118"/>
      <c r="O16" s="118"/>
      <c r="P16" s="118"/>
      <c r="Q16" s="118"/>
    </row>
    <row r="17" spans="1:17" ht="47.25" customHeight="1">
      <c r="A17" s="111"/>
      <c r="B17" s="111"/>
      <c r="C17" s="111"/>
      <c r="D17" s="111"/>
      <c r="E17" s="113" t="s">
        <v>16</v>
      </c>
      <c r="F17" s="113"/>
      <c r="G17" s="113"/>
      <c r="H17" s="113"/>
      <c r="I17" s="113"/>
      <c r="J17" s="113"/>
      <c r="K17" s="113"/>
      <c r="L17" s="113"/>
      <c r="M17" s="113"/>
      <c r="N17" s="113"/>
      <c r="O17" s="113"/>
      <c r="P17" s="113"/>
      <c r="Q17" s="113"/>
    </row>
    <row r="18" spans="1:17" ht="39.75" customHeight="1">
      <c r="A18" s="111"/>
      <c r="B18" s="111"/>
      <c r="C18" s="111"/>
      <c r="D18" s="111"/>
      <c r="E18" s="113" t="s">
        <v>17</v>
      </c>
      <c r="F18" s="113"/>
      <c r="G18" s="113"/>
      <c r="H18" s="113"/>
      <c r="I18" s="113"/>
      <c r="J18" s="113"/>
      <c r="K18" s="113"/>
      <c r="L18" s="113"/>
      <c r="M18" s="113"/>
      <c r="N18" s="113"/>
      <c r="O18" s="113"/>
      <c r="P18" s="113"/>
      <c r="Q18" s="113"/>
    </row>
    <row r="19" spans="1:17" ht="38.25" customHeight="1">
      <c r="A19" s="111"/>
      <c r="B19" s="111"/>
      <c r="C19" s="111"/>
      <c r="D19" s="111"/>
      <c r="E19" s="113" t="s">
        <v>18</v>
      </c>
      <c r="F19" s="113"/>
      <c r="G19" s="113"/>
      <c r="H19" s="113"/>
      <c r="I19" s="113"/>
      <c r="J19" s="113"/>
      <c r="K19" s="113"/>
      <c r="L19" s="113"/>
      <c r="M19" s="113"/>
      <c r="N19" s="113"/>
      <c r="O19" s="113"/>
      <c r="P19" s="113"/>
      <c r="Q19" s="113"/>
    </row>
    <row r="20" spans="1:17" ht="30" customHeight="1">
      <c r="A20" s="111"/>
      <c r="B20" s="111"/>
      <c r="C20" s="111"/>
      <c r="D20" s="111"/>
      <c r="E20" s="113" t="s">
        <v>19</v>
      </c>
      <c r="F20" s="113"/>
      <c r="G20" s="113"/>
      <c r="H20" s="113"/>
      <c r="I20" s="113"/>
      <c r="J20" s="113"/>
      <c r="K20" s="113"/>
      <c r="L20" s="113"/>
      <c r="M20" s="113"/>
      <c r="N20" s="113"/>
      <c r="O20" s="113"/>
      <c r="P20" s="113"/>
      <c r="Q20" s="113"/>
    </row>
    <row r="21" spans="1:17" ht="53.25" customHeight="1">
      <c r="A21" s="111"/>
      <c r="B21" s="111"/>
      <c r="C21" s="111"/>
      <c r="D21" s="111"/>
      <c r="E21" s="113" t="s">
        <v>20</v>
      </c>
      <c r="F21" s="113"/>
      <c r="G21" s="113"/>
      <c r="H21" s="113"/>
      <c r="I21" s="113"/>
      <c r="J21" s="113"/>
      <c r="K21" s="113"/>
      <c r="L21" s="113"/>
      <c r="M21" s="113"/>
      <c r="N21" s="113"/>
      <c r="O21" s="113"/>
      <c r="P21" s="113"/>
      <c r="Q21" s="113"/>
    </row>
    <row r="22" spans="1:17">
      <c r="A22" s="114" t="s">
        <v>21</v>
      </c>
      <c r="B22" s="116"/>
      <c r="C22" s="116"/>
      <c r="D22" s="116"/>
      <c r="E22" s="116"/>
      <c r="F22" s="116"/>
      <c r="G22" s="116"/>
      <c r="H22" s="116"/>
      <c r="I22" s="116"/>
      <c r="J22" s="116"/>
      <c r="K22" s="116"/>
      <c r="L22" s="116"/>
      <c r="M22" s="116"/>
      <c r="N22" s="116"/>
      <c r="O22" s="116"/>
      <c r="P22" s="116"/>
      <c r="Q22" s="116"/>
    </row>
    <row r="23" spans="1:17" ht="48" customHeight="1">
      <c r="A23" s="111" t="s">
        <v>22</v>
      </c>
      <c r="B23" s="112"/>
      <c r="C23" s="112"/>
      <c r="D23" s="112"/>
      <c r="E23" s="113" t="s">
        <v>23</v>
      </c>
      <c r="F23" s="113"/>
      <c r="G23" s="113"/>
      <c r="H23" s="113"/>
      <c r="I23" s="113"/>
      <c r="J23" s="113"/>
      <c r="K23" s="113"/>
      <c r="L23" s="113"/>
      <c r="M23" s="113"/>
      <c r="N23" s="113"/>
      <c r="O23" s="113"/>
      <c r="P23" s="113"/>
      <c r="Q23" s="113"/>
    </row>
    <row r="24" spans="1:17" ht="46.5" customHeight="1">
      <c r="A24" s="112"/>
      <c r="B24" s="112"/>
      <c r="C24" s="112"/>
      <c r="D24" s="112"/>
      <c r="E24" s="113" t="s">
        <v>24</v>
      </c>
      <c r="F24" s="113"/>
      <c r="G24" s="113"/>
      <c r="H24" s="113"/>
      <c r="I24" s="113"/>
      <c r="J24" s="113"/>
      <c r="K24" s="113"/>
      <c r="L24" s="113"/>
      <c r="M24" s="113"/>
      <c r="N24" s="113"/>
      <c r="O24" s="113"/>
      <c r="P24" s="113"/>
      <c r="Q24" s="113"/>
    </row>
    <row r="25" spans="1:17" ht="46.5" customHeight="1">
      <c r="A25" s="112"/>
      <c r="B25" s="112"/>
      <c r="C25" s="112"/>
      <c r="D25" s="112"/>
      <c r="E25" s="113" t="s">
        <v>25</v>
      </c>
      <c r="F25" s="113"/>
      <c r="G25" s="113"/>
      <c r="H25" s="113"/>
      <c r="I25" s="113"/>
      <c r="J25" s="113"/>
      <c r="K25" s="113"/>
      <c r="L25" s="113"/>
      <c r="M25" s="113"/>
      <c r="N25" s="113"/>
      <c r="O25" s="113"/>
      <c r="P25" s="113"/>
      <c r="Q25" s="113"/>
    </row>
    <row r="26" spans="1:17">
      <c r="A26" s="112"/>
      <c r="B26" s="112"/>
      <c r="C26" s="112"/>
      <c r="D26" s="112"/>
      <c r="E26" s="113" t="s">
        <v>26</v>
      </c>
      <c r="F26" s="113"/>
      <c r="G26" s="113"/>
      <c r="H26" s="113"/>
      <c r="I26" s="113"/>
      <c r="J26" s="113"/>
      <c r="K26" s="113"/>
      <c r="L26" s="113"/>
      <c r="M26" s="113"/>
      <c r="N26" s="113"/>
      <c r="O26" s="113"/>
      <c r="P26" s="113"/>
      <c r="Q26" s="113"/>
    </row>
    <row r="27" spans="1:17">
      <c r="A27" s="114" t="s">
        <v>27</v>
      </c>
      <c r="B27" s="114"/>
      <c r="C27" s="114"/>
      <c r="D27" s="114"/>
      <c r="E27" s="114"/>
      <c r="F27" s="114"/>
      <c r="G27" s="114"/>
      <c r="H27" s="114"/>
      <c r="I27" s="114"/>
      <c r="J27" s="114"/>
      <c r="K27" s="114"/>
      <c r="L27" s="114"/>
      <c r="M27" s="114"/>
      <c r="N27" s="114"/>
      <c r="O27" s="114"/>
      <c r="P27" s="114"/>
      <c r="Q27" s="114"/>
    </row>
    <row r="28" spans="1:17" ht="58.5" customHeight="1">
      <c r="A28" s="111" t="s">
        <v>28</v>
      </c>
      <c r="B28" s="111"/>
      <c r="C28" s="111"/>
      <c r="D28" s="111"/>
      <c r="E28" s="113" t="s">
        <v>29</v>
      </c>
      <c r="F28" s="113"/>
      <c r="G28" s="113"/>
      <c r="H28" s="113"/>
      <c r="I28" s="113"/>
      <c r="J28" s="113"/>
      <c r="K28" s="113"/>
      <c r="L28" s="113"/>
      <c r="M28" s="113"/>
      <c r="N28" s="113"/>
      <c r="O28" s="113"/>
      <c r="P28" s="113"/>
      <c r="Q28" s="113"/>
    </row>
    <row r="29" spans="1:17" ht="24" customHeight="1">
      <c r="A29" s="114" t="s">
        <v>30</v>
      </c>
      <c r="B29" s="114"/>
      <c r="C29" s="114"/>
      <c r="D29" s="114"/>
      <c r="E29" s="114"/>
      <c r="F29" s="114"/>
      <c r="G29" s="114"/>
      <c r="H29" s="114"/>
      <c r="I29" s="114"/>
      <c r="J29" s="114"/>
      <c r="K29" s="114"/>
      <c r="L29" s="114"/>
      <c r="M29" s="114"/>
      <c r="N29" s="114"/>
      <c r="O29" s="114"/>
      <c r="P29" s="114"/>
      <c r="Q29" s="114"/>
    </row>
    <row r="30" spans="1:17" ht="50.25" customHeight="1">
      <c r="A30" s="112">
        <v>4</v>
      </c>
      <c r="B30" s="112"/>
      <c r="C30" s="112"/>
      <c r="D30" s="112"/>
      <c r="E30" s="113" t="s">
        <v>31</v>
      </c>
      <c r="F30" s="113"/>
      <c r="G30" s="113"/>
      <c r="H30" s="113"/>
      <c r="I30" s="113"/>
      <c r="J30" s="113"/>
      <c r="K30" s="113"/>
      <c r="L30" s="113"/>
      <c r="M30" s="113"/>
      <c r="N30" s="113"/>
      <c r="O30" s="113"/>
      <c r="P30" s="113"/>
      <c r="Q30" s="113"/>
    </row>
    <row r="31" spans="1:17" ht="45.75" customHeight="1">
      <c r="A31" s="112"/>
      <c r="B31" s="112"/>
      <c r="C31" s="112"/>
      <c r="D31" s="112"/>
      <c r="E31" s="113" t="s">
        <v>32</v>
      </c>
      <c r="F31" s="113"/>
      <c r="G31" s="113"/>
      <c r="H31" s="113"/>
      <c r="I31" s="113"/>
      <c r="J31" s="113"/>
      <c r="K31" s="113"/>
      <c r="L31" s="113"/>
      <c r="M31" s="113"/>
      <c r="N31" s="113"/>
      <c r="O31" s="113"/>
      <c r="P31" s="113"/>
      <c r="Q31" s="113"/>
    </row>
    <row r="32" spans="1:17" ht="30" customHeight="1">
      <c r="A32" s="114" t="s">
        <v>33</v>
      </c>
      <c r="B32" s="114"/>
      <c r="C32" s="114"/>
      <c r="D32" s="114"/>
      <c r="E32" s="114"/>
      <c r="F32" s="114"/>
      <c r="G32" s="114"/>
      <c r="H32" s="114"/>
      <c r="I32" s="114"/>
      <c r="J32" s="114"/>
      <c r="K32" s="114"/>
      <c r="L32" s="114"/>
      <c r="M32" s="114"/>
      <c r="N32" s="114"/>
      <c r="O32" s="114"/>
      <c r="P32" s="114"/>
      <c r="Q32" s="114"/>
    </row>
    <row r="33" spans="1:17" ht="19.5" customHeight="1">
      <c r="A33" s="112">
        <v>5</v>
      </c>
      <c r="B33" s="112"/>
      <c r="C33" s="112"/>
      <c r="D33" s="112"/>
      <c r="E33" s="115" t="s">
        <v>34</v>
      </c>
      <c r="F33" s="115"/>
      <c r="G33" s="115"/>
      <c r="H33" s="115"/>
      <c r="I33" s="115"/>
      <c r="J33" s="115"/>
      <c r="K33" s="115"/>
      <c r="L33" s="115"/>
      <c r="M33" s="115"/>
      <c r="N33" s="115"/>
      <c r="O33" s="115"/>
      <c r="P33" s="115"/>
      <c r="Q33" s="115"/>
    </row>
    <row r="34" spans="1:17" ht="201.75" customHeight="1">
      <c r="A34" s="112"/>
      <c r="B34" s="112"/>
      <c r="C34" s="112"/>
      <c r="D34" s="112"/>
      <c r="E34" s="108" t="s">
        <v>35</v>
      </c>
      <c r="F34" s="108"/>
      <c r="G34" s="108"/>
      <c r="H34" s="108"/>
      <c r="I34" s="108"/>
      <c r="J34" s="108"/>
      <c r="K34" s="108"/>
      <c r="L34" s="108"/>
      <c r="M34" s="108"/>
      <c r="N34" s="108"/>
      <c r="O34" s="108"/>
      <c r="P34" s="108"/>
      <c r="Q34" s="108"/>
    </row>
    <row r="35" spans="1:17" ht="18.75" customHeight="1">
      <c r="A35" s="112"/>
      <c r="B35" s="112"/>
      <c r="C35" s="112"/>
      <c r="D35" s="112"/>
      <c r="E35" s="115" t="s">
        <v>36</v>
      </c>
      <c r="F35" s="115"/>
      <c r="G35" s="115"/>
      <c r="H35" s="115"/>
      <c r="I35" s="115"/>
      <c r="J35" s="115"/>
      <c r="K35" s="115"/>
      <c r="L35" s="115"/>
      <c r="M35" s="115"/>
      <c r="N35" s="115"/>
      <c r="O35" s="115"/>
      <c r="P35" s="115"/>
      <c r="Q35" s="115"/>
    </row>
    <row r="36" spans="1:17" ht="186.75" customHeight="1">
      <c r="A36" s="112"/>
      <c r="B36" s="112"/>
      <c r="C36" s="112"/>
      <c r="D36" s="112"/>
      <c r="E36" s="108" t="s">
        <v>37</v>
      </c>
      <c r="F36" s="109"/>
      <c r="G36" s="109"/>
      <c r="H36" s="109"/>
      <c r="I36" s="109"/>
      <c r="J36" s="109"/>
      <c r="K36" s="109"/>
      <c r="L36" s="109"/>
      <c r="M36" s="109"/>
      <c r="N36" s="109"/>
      <c r="O36" s="109"/>
      <c r="P36" s="109"/>
      <c r="Q36" s="109"/>
    </row>
    <row r="37" spans="1:17" ht="115.5" customHeight="1">
      <c r="A37" s="112"/>
      <c r="B37" s="112"/>
      <c r="C37" s="112"/>
      <c r="D37" s="112"/>
      <c r="E37" s="110" t="s">
        <v>38</v>
      </c>
      <c r="F37" s="110"/>
      <c r="G37" s="110"/>
      <c r="H37" s="110"/>
      <c r="I37" s="110"/>
      <c r="J37" s="110"/>
      <c r="K37" s="110"/>
      <c r="L37" s="110"/>
      <c r="M37" s="110"/>
      <c r="N37" s="110"/>
      <c r="O37" s="110"/>
      <c r="P37" s="110"/>
      <c r="Q37" s="110"/>
    </row>
    <row r="38" spans="1:17" ht="66.75" customHeight="1">
      <c r="A38" s="112"/>
      <c r="B38" s="112"/>
      <c r="C38" s="112"/>
      <c r="D38" s="112"/>
      <c r="E38" s="108" t="s">
        <v>39</v>
      </c>
      <c r="F38" s="109"/>
      <c r="G38" s="109"/>
      <c r="H38" s="109"/>
      <c r="I38" s="109"/>
      <c r="J38" s="109"/>
      <c r="K38" s="109"/>
      <c r="L38" s="109"/>
      <c r="M38" s="109"/>
      <c r="N38" s="109"/>
      <c r="O38" s="109"/>
      <c r="P38" s="109"/>
      <c r="Q38" s="109"/>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5" t="s">
        <v>41</v>
      </c>
      <c r="B2" s="156"/>
      <c r="C2" s="156"/>
      <c r="D2" s="156"/>
      <c r="E2" s="156"/>
      <c r="F2" s="156"/>
      <c r="G2" s="156"/>
      <c r="H2" s="156"/>
      <c r="I2" s="156"/>
      <c r="J2" s="156"/>
      <c r="K2" s="156"/>
      <c r="L2" s="156"/>
      <c r="M2" s="156"/>
      <c r="N2" s="157"/>
    </row>
    <row r="3" spans="1:14">
      <c r="A3" s="140" t="s">
        <v>42</v>
      </c>
      <c r="B3" s="141"/>
      <c r="C3" s="141"/>
      <c r="D3" s="141"/>
      <c r="E3" s="141"/>
      <c r="F3" s="141"/>
      <c r="G3" s="141"/>
      <c r="H3" s="141"/>
      <c r="I3" s="141"/>
      <c r="J3" s="141"/>
      <c r="K3" s="141"/>
      <c r="L3" s="141"/>
      <c r="M3" s="141"/>
      <c r="N3" s="142"/>
    </row>
    <row r="4" spans="1:14" ht="46.5" customHeight="1">
      <c r="A4" s="4" t="s">
        <v>43</v>
      </c>
      <c r="B4" s="158" t="s">
        <v>44</v>
      </c>
      <c r="C4" s="158"/>
      <c r="D4" s="158"/>
      <c r="E4" s="158"/>
      <c r="F4" s="158"/>
      <c r="G4" s="158"/>
      <c r="H4" s="158"/>
      <c r="I4" s="158"/>
      <c r="J4" s="158"/>
      <c r="K4" s="158"/>
      <c r="L4" s="158"/>
      <c r="M4" s="158"/>
      <c r="N4" s="159"/>
    </row>
    <row r="5" spans="1:14" ht="45.75" customHeight="1">
      <c r="A5" s="143" t="s">
        <v>45</v>
      </c>
      <c r="B5" s="144"/>
      <c r="C5" s="144"/>
      <c r="D5" s="144"/>
      <c r="E5" s="144"/>
      <c r="F5" s="144"/>
      <c r="G5" s="144"/>
      <c r="H5" s="144"/>
      <c r="I5" s="144"/>
      <c r="J5" s="144"/>
      <c r="K5" s="144"/>
      <c r="L5" s="144"/>
      <c r="M5" s="144"/>
      <c r="N5" s="145"/>
    </row>
    <row r="6" spans="1:14" ht="29.25" customHeight="1">
      <c r="A6" s="143" t="s">
        <v>46</v>
      </c>
      <c r="B6" s="144"/>
      <c r="C6" s="144"/>
      <c r="D6" s="144"/>
      <c r="E6" s="144"/>
      <c r="F6" s="144"/>
      <c r="G6" s="144"/>
      <c r="H6" s="144"/>
      <c r="I6" s="144"/>
      <c r="J6" s="144"/>
      <c r="K6" s="144"/>
      <c r="L6" s="144"/>
      <c r="M6" s="144"/>
      <c r="N6" s="145"/>
    </row>
    <row r="7" spans="1:14" ht="17.25" customHeight="1">
      <c r="A7" s="5" t="s">
        <v>47</v>
      </c>
      <c r="B7" s="6"/>
      <c r="C7" s="6"/>
      <c r="D7" s="6"/>
      <c r="E7" s="6"/>
      <c r="F7" s="6"/>
      <c r="G7" s="6"/>
      <c r="H7" s="6"/>
      <c r="I7" s="6"/>
      <c r="J7" s="6"/>
      <c r="K7" s="6"/>
      <c r="L7" s="6"/>
      <c r="M7" s="6"/>
      <c r="N7" s="8"/>
    </row>
    <row r="8" spans="1:14" ht="51" customHeight="1">
      <c r="A8" s="143" t="s">
        <v>48</v>
      </c>
      <c r="B8" s="144"/>
      <c r="C8" s="144"/>
      <c r="D8" s="144"/>
      <c r="E8" s="144"/>
      <c r="F8" s="144"/>
      <c r="G8" s="144"/>
      <c r="H8" s="144"/>
      <c r="I8" s="144"/>
      <c r="J8" s="144"/>
      <c r="K8" s="144"/>
      <c r="L8" s="144"/>
      <c r="M8" s="144"/>
      <c r="N8" s="145"/>
    </row>
    <row r="9" spans="1:14" ht="36" customHeight="1">
      <c r="A9" s="143" t="s">
        <v>49</v>
      </c>
      <c r="B9" s="144"/>
      <c r="C9" s="144"/>
      <c r="D9" s="144"/>
      <c r="E9" s="144"/>
      <c r="F9" s="144"/>
      <c r="G9" s="144"/>
      <c r="H9" s="144"/>
      <c r="I9" s="144"/>
      <c r="J9" s="144"/>
      <c r="K9" s="144"/>
      <c r="L9" s="144"/>
      <c r="M9" s="144"/>
      <c r="N9" s="145"/>
    </row>
    <row r="10" spans="1:14" ht="30" customHeight="1">
      <c r="A10" s="143" t="s">
        <v>50</v>
      </c>
      <c r="B10" s="144"/>
      <c r="C10" s="144"/>
      <c r="D10" s="144"/>
      <c r="E10" s="144"/>
      <c r="F10" s="144"/>
      <c r="G10" s="144"/>
      <c r="H10" s="144"/>
      <c r="I10" s="144"/>
      <c r="J10" s="144"/>
      <c r="K10" s="144"/>
      <c r="L10" s="144"/>
      <c r="M10" s="144"/>
      <c r="N10" s="145"/>
    </row>
    <row r="11" spans="1:14" ht="18.75" customHeight="1">
      <c r="A11" s="143" t="s">
        <v>51</v>
      </c>
      <c r="B11" s="144"/>
      <c r="C11" s="144"/>
      <c r="D11" s="144"/>
      <c r="E11" s="144"/>
      <c r="F11" s="144"/>
      <c r="G11" s="144"/>
      <c r="H11" s="144"/>
      <c r="I11" s="144"/>
      <c r="J11" s="144"/>
      <c r="K11" s="144"/>
      <c r="L11" s="144"/>
      <c r="M11" s="144"/>
      <c r="N11" s="145"/>
    </row>
    <row r="12" spans="1:14">
      <c r="A12" s="140" t="s">
        <v>52</v>
      </c>
      <c r="B12" s="141"/>
      <c r="C12" s="141"/>
      <c r="D12" s="141"/>
      <c r="E12" s="141"/>
      <c r="F12" s="141"/>
      <c r="G12" s="141"/>
      <c r="H12" s="141"/>
      <c r="I12" s="141"/>
      <c r="J12" s="141"/>
      <c r="K12" s="141"/>
      <c r="L12" s="141"/>
      <c r="M12" s="141"/>
      <c r="N12" s="142"/>
    </row>
    <row r="13" spans="1:14">
      <c r="A13" s="7" t="s">
        <v>53</v>
      </c>
      <c r="N13" s="9"/>
    </row>
    <row r="14" spans="1:14" ht="117" customHeight="1">
      <c r="A14" s="146" t="s">
        <v>54</v>
      </c>
      <c r="B14" s="147"/>
      <c r="C14" s="147"/>
      <c r="D14" s="147"/>
      <c r="E14" s="147"/>
      <c r="F14" s="147"/>
      <c r="G14" s="147"/>
      <c r="H14" s="147"/>
      <c r="I14" s="147"/>
      <c r="J14" s="147"/>
      <c r="K14" s="147"/>
      <c r="L14" s="147"/>
      <c r="M14" s="147"/>
      <c r="N14" s="148"/>
    </row>
    <row r="15" spans="1:14" ht="28.5" customHeight="1">
      <c r="A15" s="149" t="s">
        <v>55</v>
      </c>
      <c r="B15" s="150"/>
      <c r="C15" s="150"/>
      <c r="D15" s="150"/>
      <c r="E15" s="150"/>
      <c r="F15" s="150"/>
      <c r="G15" s="150"/>
      <c r="H15" s="150"/>
      <c r="I15" s="150"/>
      <c r="J15" s="150"/>
      <c r="K15" s="150"/>
      <c r="L15" s="150"/>
      <c r="M15" s="150"/>
      <c r="N15" s="151"/>
    </row>
    <row r="16" spans="1:14" ht="120" customHeight="1">
      <c r="A16" s="152" t="s">
        <v>56</v>
      </c>
      <c r="B16" s="153"/>
      <c r="C16" s="153"/>
      <c r="D16" s="153"/>
      <c r="E16" s="153"/>
      <c r="F16" s="153"/>
      <c r="G16" s="153"/>
      <c r="H16" s="153"/>
      <c r="I16" s="153"/>
      <c r="J16" s="153"/>
      <c r="K16" s="153"/>
      <c r="L16" s="153"/>
      <c r="M16" s="153"/>
      <c r="N16" s="154"/>
    </row>
    <row r="17" spans="1:14" ht="13.5" customHeight="1">
      <c r="A17" s="143" t="s">
        <v>57</v>
      </c>
      <c r="B17" s="144"/>
      <c r="C17" s="144"/>
      <c r="D17" s="144"/>
      <c r="E17" s="144"/>
      <c r="F17" s="144"/>
      <c r="G17" s="144"/>
      <c r="H17" s="144"/>
      <c r="I17" s="144"/>
      <c r="J17" s="144"/>
      <c r="K17" s="144"/>
      <c r="L17" s="144"/>
      <c r="M17" s="144"/>
      <c r="N17" s="145"/>
    </row>
    <row r="18" spans="1:14" ht="15" customHeight="1">
      <c r="A18" s="143" t="s">
        <v>58</v>
      </c>
      <c r="B18" s="144"/>
      <c r="C18" s="144"/>
      <c r="D18" s="144"/>
      <c r="E18" s="144"/>
      <c r="F18" s="144"/>
      <c r="G18" s="144"/>
      <c r="H18" s="144"/>
      <c r="I18" s="144"/>
      <c r="J18" s="144"/>
      <c r="K18" s="144"/>
      <c r="L18" s="144"/>
      <c r="M18" s="144"/>
      <c r="N18" s="145"/>
    </row>
    <row r="19" spans="1:14" ht="49.5" customHeight="1">
      <c r="A19" s="143" t="s">
        <v>59</v>
      </c>
      <c r="B19" s="144"/>
      <c r="C19" s="144"/>
      <c r="D19" s="144"/>
      <c r="E19" s="144"/>
      <c r="F19" s="144"/>
      <c r="G19" s="144"/>
      <c r="H19" s="144"/>
      <c r="I19" s="144"/>
      <c r="J19" s="144"/>
      <c r="K19" s="144"/>
      <c r="L19" s="144"/>
      <c r="M19" s="144"/>
      <c r="N19" s="145"/>
    </row>
    <row r="20" spans="1:14">
      <c r="A20" s="140" t="s">
        <v>60</v>
      </c>
      <c r="B20" s="141"/>
      <c r="C20" s="141"/>
      <c r="D20" s="141"/>
      <c r="E20" s="141"/>
      <c r="F20" s="141"/>
      <c r="G20" s="141"/>
      <c r="H20" s="141"/>
      <c r="I20" s="141"/>
      <c r="J20" s="141"/>
      <c r="K20" s="141"/>
      <c r="L20" s="141"/>
      <c r="M20" s="141"/>
      <c r="N20" s="142"/>
    </row>
    <row r="21" spans="1:14" ht="77.25" customHeight="1">
      <c r="A21" s="137" t="s">
        <v>61</v>
      </c>
      <c r="B21" s="138"/>
      <c r="C21" s="138"/>
      <c r="D21" s="138"/>
      <c r="E21" s="138"/>
      <c r="F21" s="138"/>
      <c r="G21" s="138"/>
      <c r="H21" s="138"/>
      <c r="I21" s="138"/>
      <c r="J21" s="138"/>
      <c r="K21" s="138"/>
      <c r="L21" s="138"/>
      <c r="M21" s="138"/>
      <c r="N21" s="139"/>
    </row>
    <row r="22" spans="1:14">
      <c r="A22" s="140" t="s">
        <v>62</v>
      </c>
      <c r="B22" s="141"/>
      <c r="C22" s="141"/>
      <c r="D22" s="141"/>
      <c r="E22" s="141"/>
      <c r="F22" s="141"/>
      <c r="G22" s="141"/>
      <c r="H22" s="141"/>
      <c r="I22" s="141"/>
      <c r="J22" s="141"/>
      <c r="K22" s="141"/>
      <c r="L22" s="141"/>
      <c r="M22" s="141"/>
      <c r="N22" s="142"/>
    </row>
    <row r="23" spans="1:14" ht="51.75" customHeight="1">
      <c r="A23" s="137" t="s">
        <v>63</v>
      </c>
      <c r="B23" s="138"/>
      <c r="C23" s="138"/>
      <c r="D23" s="138"/>
      <c r="E23" s="138"/>
      <c r="F23" s="138"/>
      <c r="G23" s="138"/>
      <c r="H23" s="138"/>
      <c r="I23" s="138"/>
      <c r="J23" s="138"/>
      <c r="K23" s="138"/>
      <c r="L23" s="138"/>
      <c r="M23" s="138"/>
      <c r="N23" s="139"/>
    </row>
    <row r="24" spans="1:14">
      <c r="A24" s="140" t="s">
        <v>64</v>
      </c>
      <c r="B24" s="141"/>
      <c r="C24" s="141"/>
      <c r="D24" s="141"/>
      <c r="E24" s="141"/>
      <c r="F24" s="141"/>
      <c r="G24" s="141"/>
      <c r="H24" s="141"/>
      <c r="I24" s="141"/>
      <c r="J24" s="141"/>
      <c r="K24" s="141"/>
      <c r="L24" s="141"/>
      <c r="M24" s="141"/>
      <c r="N24" s="142"/>
    </row>
    <row r="25" spans="1:14" ht="14.25" customHeight="1">
      <c r="A25" s="137" t="s">
        <v>65</v>
      </c>
      <c r="B25" s="138"/>
      <c r="C25" s="138"/>
      <c r="D25" s="138"/>
      <c r="E25" s="138"/>
      <c r="F25" s="138"/>
      <c r="G25" s="138"/>
      <c r="H25" s="138"/>
      <c r="I25" s="138"/>
      <c r="J25" s="138"/>
      <c r="K25" s="138"/>
      <c r="L25" s="138"/>
      <c r="M25" s="138"/>
      <c r="N25" s="139"/>
    </row>
    <row r="26" spans="1:14">
      <c r="A26" s="140" t="s">
        <v>66</v>
      </c>
      <c r="B26" s="141"/>
      <c r="C26" s="141"/>
      <c r="D26" s="141"/>
      <c r="E26" s="141"/>
      <c r="F26" s="141"/>
      <c r="G26" s="141"/>
      <c r="H26" s="141"/>
      <c r="I26" s="141"/>
      <c r="J26" s="141"/>
      <c r="K26" s="141"/>
      <c r="L26" s="141"/>
      <c r="M26" s="141"/>
      <c r="N26" s="142"/>
    </row>
    <row r="27" spans="1:14" ht="63" customHeight="1">
      <c r="A27" s="137" t="s">
        <v>67</v>
      </c>
      <c r="B27" s="138"/>
      <c r="C27" s="138"/>
      <c r="D27" s="138"/>
      <c r="E27" s="138"/>
      <c r="F27" s="138"/>
      <c r="G27" s="138"/>
      <c r="H27" s="138"/>
      <c r="I27" s="138"/>
      <c r="J27" s="138"/>
      <c r="K27" s="138"/>
      <c r="L27" s="138"/>
      <c r="M27" s="138"/>
      <c r="N27" s="139"/>
    </row>
    <row r="28" spans="1:14">
      <c r="A28" s="140" t="s">
        <v>68</v>
      </c>
      <c r="B28" s="141"/>
      <c r="C28" s="141"/>
      <c r="D28" s="141"/>
      <c r="E28" s="141"/>
      <c r="F28" s="141"/>
      <c r="G28" s="141"/>
      <c r="H28" s="141"/>
      <c r="I28" s="141"/>
      <c r="J28" s="141"/>
      <c r="K28" s="141"/>
      <c r="L28" s="141"/>
      <c r="M28" s="141"/>
      <c r="N28" s="142"/>
    </row>
    <row r="29" spans="1:14" ht="17.25" customHeight="1">
      <c r="A29" s="137" t="s">
        <v>69</v>
      </c>
      <c r="B29" s="138"/>
      <c r="C29" s="138"/>
      <c r="D29" s="138"/>
      <c r="E29" s="138"/>
      <c r="F29" s="138"/>
      <c r="G29" s="138"/>
      <c r="H29" s="138"/>
      <c r="I29" s="138"/>
      <c r="J29" s="138"/>
      <c r="K29" s="138"/>
      <c r="L29" s="138"/>
      <c r="M29" s="138"/>
      <c r="N29" s="139"/>
    </row>
    <row r="30" spans="1:14" ht="36" customHeight="1">
      <c r="A30" s="137" t="s">
        <v>70</v>
      </c>
      <c r="B30" s="138"/>
      <c r="C30" s="138"/>
      <c r="D30" s="138"/>
      <c r="E30" s="138"/>
      <c r="F30" s="138"/>
      <c r="G30" s="138"/>
      <c r="H30" s="138"/>
      <c r="I30" s="138"/>
      <c r="J30" s="138"/>
      <c r="K30" s="138"/>
      <c r="L30" s="138"/>
      <c r="M30" s="138"/>
      <c r="N30" s="139"/>
    </row>
    <row r="31" spans="1:14">
      <c r="A31" s="140" t="s">
        <v>71</v>
      </c>
      <c r="B31" s="141"/>
      <c r="C31" s="141"/>
      <c r="D31" s="141"/>
      <c r="E31" s="141"/>
      <c r="F31" s="141"/>
      <c r="G31" s="141"/>
      <c r="H31" s="141"/>
      <c r="I31" s="141"/>
      <c r="J31" s="141"/>
      <c r="K31" s="141"/>
      <c r="L31" s="141"/>
      <c r="M31" s="141"/>
      <c r="N31" s="142"/>
    </row>
    <row r="32" spans="1:14">
      <c r="A32" s="140" t="s">
        <v>72</v>
      </c>
      <c r="B32" s="141"/>
      <c r="C32" s="141"/>
      <c r="D32" s="141"/>
      <c r="E32" s="141"/>
      <c r="F32" s="141"/>
      <c r="G32" s="141"/>
      <c r="H32" s="141"/>
      <c r="I32" s="141"/>
      <c r="J32" s="141"/>
      <c r="K32" s="141"/>
      <c r="L32" s="141"/>
      <c r="M32" s="141"/>
      <c r="N32" s="142"/>
    </row>
    <row r="33" spans="1:14" ht="34.5" customHeight="1">
      <c r="A33" s="137" t="s">
        <v>73</v>
      </c>
      <c r="B33" s="138"/>
      <c r="C33" s="138"/>
      <c r="D33" s="138"/>
      <c r="E33" s="138"/>
      <c r="F33" s="138"/>
      <c r="G33" s="138"/>
      <c r="H33" s="138"/>
      <c r="I33" s="138"/>
      <c r="J33" s="138"/>
      <c r="K33" s="138"/>
      <c r="L33" s="138"/>
      <c r="M33" s="138"/>
      <c r="N33" s="13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tabSelected="1" topLeftCell="A57" zoomScale="85" zoomScaleNormal="85" workbookViewId="0">
      <selection activeCell="M72" sqref="M72"/>
    </sheetView>
  </sheetViews>
  <sheetFormatPr defaultColWidth="9.109375" defaultRowHeight="13.8"/>
  <cols>
    <col min="1" max="1" width="6.33203125" style="37" customWidth="1"/>
    <col min="2" max="2" width="45.5546875" style="28" customWidth="1"/>
    <col min="3" max="3" width="9.33203125" style="28" customWidth="1"/>
    <col min="4" max="4" width="9.88671875" style="28" customWidth="1"/>
    <col min="5" max="5" width="9.88671875" style="38" customWidth="1"/>
    <col min="6" max="6" width="12.44140625" style="28" customWidth="1"/>
    <col min="7" max="7" width="57.33203125" style="28" customWidth="1"/>
    <col min="8" max="8" width="9.109375" style="28" customWidth="1"/>
    <col min="9" max="9" width="9.5546875" style="28" customWidth="1"/>
    <col min="10" max="10" width="10.6640625" style="28" customWidth="1"/>
    <col min="11" max="11" width="13.109375" style="28" customWidth="1"/>
    <col min="12" max="12" width="9.109375" style="28"/>
    <col min="13" max="13" width="10" style="28" bestFit="1" customWidth="1"/>
    <col min="14" max="14" width="10.5546875" style="28" bestFit="1" customWidth="1"/>
    <col min="15" max="16384" width="9.109375" style="28"/>
  </cols>
  <sheetData>
    <row r="1" spans="1:11">
      <c r="A1" s="160"/>
      <c r="B1" s="160"/>
      <c r="C1" s="160"/>
      <c r="D1" s="160"/>
      <c r="E1" s="160"/>
      <c r="F1" s="160"/>
      <c r="G1" s="160"/>
      <c r="H1" s="160"/>
      <c r="I1" s="160"/>
      <c r="J1" s="160"/>
      <c r="K1" s="70"/>
    </row>
    <row r="2" spans="1:11" ht="29.4" customHeight="1">
      <c r="A2" s="160" t="s">
        <v>167</v>
      </c>
      <c r="B2" s="160"/>
      <c r="C2" s="160"/>
      <c r="D2" s="160"/>
      <c r="E2" s="160"/>
      <c r="F2" s="160"/>
      <c r="G2" s="160"/>
      <c r="H2" s="160"/>
      <c r="I2" s="160"/>
    </row>
    <row r="3" spans="1:11">
      <c r="A3" s="161" t="s">
        <v>95</v>
      </c>
      <c r="B3" s="161"/>
      <c r="C3" s="161"/>
      <c r="D3" s="161"/>
      <c r="E3" s="161"/>
      <c r="F3" s="161"/>
      <c r="G3" s="161"/>
      <c r="H3" s="161"/>
      <c r="I3" s="161"/>
      <c r="J3" s="161"/>
      <c r="K3" s="161"/>
    </row>
    <row r="4" spans="1:11">
      <c r="A4" s="161"/>
      <c r="B4" s="161"/>
      <c r="C4" s="161"/>
      <c r="D4" s="161"/>
      <c r="E4" s="161"/>
      <c r="F4" s="161"/>
      <c r="G4" s="161"/>
      <c r="H4" s="161"/>
      <c r="I4" s="161"/>
      <c r="J4" s="161"/>
      <c r="K4" s="161"/>
    </row>
    <row r="5" spans="1:11" s="34" customFormat="1" ht="82.8">
      <c r="A5" s="29" t="s">
        <v>74</v>
      </c>
      <c r="B5" s="30" t="s">
        <v>75</v>
      </c>
      <c r="C5" s="31" t="s">
        <v>76</v>
      </c>
      <c r="D5" s="32" t="s">
        <v>83</v>
      </c>
      <c r="E5" s="33" t="s">
        <v>87</v>
      </c>
      <c r="F5" s="32" t="s">
        <v>88</v>
      </c>
      <c r="G5" s="31" t="s">
        <v>77</v>
      </c>
      <c r="H5" s="31" t="s">
        <v>78</v>
      </c>
      <c r="I5" s="32" t="s">
        <v>79</v>
      </c>
      <c r="J5" s="32" t="s">
        <v>89</v>
      </c>
      <c r="K5" s="32" t="s">
        <v>90</v>
      </c>
    </row>
    <row r="6" spans="1:11" s="34" customFormat="1">
      <c r="A6" s="92">
        <v>1</v>
      </c>
      <c r="B6" s="99" t="s">
        <v>97</v>
      </c>
      <c r="C6" s="90" t="s">
        <v>80</v>
      </c>
      <c r="D6" s="91">
        <v>2</v>
      </c>
      <c r="E6" s="91">
        <v>91</v>
      </c>
      <c r="F6" s="91">
        <f t="shared" ref="F6:F73" si="0">D6*E6</f>
        <v>182</v>
      </c>
      <c r="G6" s="103" t="s">
        <v>156</v>
      </c>
      <c r="H6" s="93" t="s">
        <v>80</v>
      </c>
      <c r="I6" s="93">
        <v>1</v>
      </c>
      <c r="J6" s="98">
        <v>170</v>
      </c>
      <c r="K6" s="98">
        <f>J6*I6</f>
        <v>170</v>
      </c>
    </row>
    <row r="7" spans="1:11" s="34" customFormat="1">
      <c r="A7" s="92">
        <v>2</v>
      </c>
      <c r="B7" s="99" t="s">
        <v>98</v>
      </c>
      <c r="C7" s="90" t="s">
        <v>80</v>
      </c>
      <c r="D7" s="91">
        <v>1</v>
      </c>
      <c r="E7" s="91">
        <v>91</v>
      </c>
      <c r="F7" s="91">
        <f t="shared" si="0"/>
        <v>91</v>
      </c>
      <c r="G7" s="61" t="s">
        <v>157</v>
      </c>
      <c r="H7" s="93" t="s">
        <v>80</v>
      </c>
      <c r="I7" s="93">
        <v>1</v>
      </c>
      <c r="J7" s="98">
        <v>231</v>
      </c>
      <c r="K7" s="98">
        <f t="shared" ref="K7:K72" si="1">J7*I7</f>
        <v>231</v>
      </c>
    </row>
    <row r="8" spans="1:11" s="34" customFormat="1">
      <c r="A8" s="92">
        <v>3</v>
      </c>
      <c r="B8" s="99" t="s">
        <v>100</v>
      </c>
      <c r="C8" s="90" t="s">
        <v>80</v>
      </c>
      <c r="D8" s="91">
        <v>2</v>
      </c>
      <c r="E8" s="91">
        <v>77</v>
      </c>
      <c r="F8" s="91">
        <f t="shared" si="0"/>
        <v>154</v>
      </c>
      <c r="G8" s="61" t="s">
        <v>99</v>
      </c>
      <c r="H8" s="93" t="s">
        <v>80</v>
      </c>
      <c r="I8" s="93">
        <v>2</v>
      </c>
      <c r="J8" s="98">
        <v>132.08000000000001</v>
      </c>
      <c r="K8" s="98">
        <f t="shared" si="1"/>
        <v>264.16000000000003</v>
      </c>
    </row>
    <row r="9" spans="1:11" s="34" customFormat="1">
      <c r="A9" s="92">
        <v>4</v>
      </c>
      <c r="B9" s="99" t="s">
        <v>101</v>
      </c>
      <c r="C9" s="90" t="s">
        <v>80</v>
      </c>
      <c r="D9" s="91">
        <v>1</v>
      </c>
      <c r="E9" s="91">
        <v>170</v>
      </c>
      <c r="F9" s="91">
        <f t="shared" si="0"/>
        <v>170</v>
      </c>
      <c r="G9" s="61" t="s">
        <v>158</v>
      </c>
      <c r="H9" s="93" t="s">
        <v>80</v>
      </c>
      <c r="I9" s="93">
        <v>1</v>
      </c>
      <c r="J9" s="98">
        <v>1177</v>
      </c>
      <c r="K9" s="98">
        <f t="shared" si="1"/>
        <v>1177</v>
      </c>
    </row>
    <row r="10" spans="1:11" s="34" customFormat="1">
      <c r="A10" s="92">
        <v>5</v>
      </c>
      <c r="B10" s="99" t="s">
        <v>102</v>
      </c>
      <c r="C10" s="90" t="s">
        <v>80</v>
      </c>
      <c r="D10" s="91">
        <v>1</v>
      </c>
      <c r="E10" s="91">
        <v>200</v>
      </c>
      <c r="F10" s="91">
        <f t="shared" si="0"/>
        <v>200</v>
      </c>
      <c r="G10" s="61"/>
      <c r="H10" s="93"/>
      <c r="I10" s="93"/>
      <c r="J10" s="98"/>
      <c r="K10" s="98"/>
    </row>
    <row r="11" spans="1:11" s="34" customFormat="1">
      <c r="A11" s="92">
        <v>6</v>
      </c>
      <c r="B11" s="61" t="s">
        <v>193</v>
      </c>
      <c r="C11" s="59" t="s">
        <v>80</v>
      </c>
      <c r="D11" s="57">
        <v>5</v>
      </c>
      <c r="E11" s="56">
        <v>560</v>
      </c>
      <c r="F11" s="91">
        <f t="shared" si="0"/>
        <v>2800</v>
      </c>
      <c r="G11" s="61"/>
      <c r="H11" s="93"/>
      <c r="I11" s="93"/>
      <c r="J11" s="98"/>
      <c r="K11" s="98"/>
    </row>
    <row r="12" spans="1:11" s="34" customFormat="1">
      <c r="A12" s="92">
        <v>7</v>
      </c>
      <c r="B12" s="61" t="s">
        <v>194</v>
      </c>
      <c r="C12" s="59" t="s">
        <v>80</v>
      </c>
      <c r="D12" s="57">
        <v>5</v>
      </c>
      <c r="E12" s="56">
        <v>210</v>
      </c>
      <c r="F12" s="91">
        <f t="shared" si="0"/>
        <v>1050</v>
      </c>
      <c r="G12" s="61"/>
      <c r="H12" s="93"/>
      <c r="I12" s="93"/>
      <c r="J12" s="98"/>
      <c r="K12" s="98"/>
    </row>
    <row r="13" spans="1:11" s="34" customFormat="1" ht="27.6">
      <c r="A13" s="92">
        <v>8</v>
      </c>
      <c r="B13" s="99" t="s">
        <v>168</v>
      </c>
      <c r="C13" s="90" t="s">
        <v>80</v>
      </c>
      <c r="D13" s="91">
        <v>1</v>
      </c>
      <c r="E13" s="91">
        <v>3000</v>
      </c>
      <c r="F13" s="91">
        <f t="shared" si="0"/>
        <v>3000</v>
      </c>
      <c r="G13" s="61" t="s">
        <v>170</v>
      </c>
      <c r="H13" s="93" t="s">
        <v>169</v>
      </c>
      <c r="I13" s="93">
        <v>1</v>
      </c>
      <c r="J13" s="98">
        <v>2000</v>
      </c>
      <c r="K13" s="98">
        <f>I13*J13</f>
        <v>2000</v>
      </c>
    </row>
    <row r="14" spans="1:11" s="34" customFormat="1" ht="27.6">
      <c r="A14" s="92">
        <v>9</v>
      </c>
      <c r="B14" s="99" t="s">
        <v>176</v>
      </c>
      <c r="C14" s="90" t="s">
        <v>80</v>
      </c>
      <c r="D14" s="91">
        <v>1</v>
      </c>
      <c r="E14" s="91">
        <v>4200</v>
      </c>
      <c r="F14" s="91">
        <f t="shared" si="0"/>
        <v>4200</v>
      </c>
      <c r="G14" s="61"/>
      <c r="H14" s="93"/>
      <c r="I14" s="93"/>
      <c r="J14" s="98"/>
      <c r="K14" s="98"/>
    </row>
    <row r="15" spans="1:11" s="34" customFormat="1">
      <c r="A15" s="92">
        <v>10</v>
      </c>
      <c r="B15" s="99" t="s">
        <v>171</v>
      </c>
      <c r="C15" s="90" t="s">
        <v>80</v>
      </c>
      <c r="D15" s="91">
        <v>20</v>
      </c>
      <c r="E15" s="91">
        <v>300</v>
      </c>
      <c r="F15" s="91">
        <f t="shared" si="0"/>
        <v>6000</v>
      </c>
      <c r="G15" s="61"/>
      <c r="H15" s="93"/>
      <c r="I15" s="93"/>
      <c r="J15" s="98"/>
      <c r="K15" s="98"/>
    </row>
    <row r="16" spans="1:11" s="34" customFormat="1">
      <c r="A16" s="92">
        <v>11</v>
      </c>
      <c r="B16" s="99" t="s">
        <v>172</v>
      </c>
      <c r="C16" s="90" t="s">
        <v>173</v>
      </c>
      <c r="D16" s="91">
        <v>1</v>
      </c>
      <c r="E16" s="91">
        <v>770</v>
      </c>
      <c r="F16" s="91">
        <f t="shared" si="0"/>
        <v>770</v>
      </c>
      <c r="G16" s="61"/>
      <c r="H16" s="93"/>
      <c r="I16" s="93"/>
      <c r="J16" s="98"/>
      <c r="K16" s="98"/>
    </row>
    <row r="17" spans="1:11" s="34" customFormat="1">
      <c r="A17" s="92">
        <v>12</v>
      </c>
      <c r="B17" s="99" t="s">
        <v>177</v>
      </c>
      <c r="C17" s="90" t="s">
        <v>103</v>
      </c>
      <c r="D17" s="91">
        <v>30</v>
      </c>
      <c r="E17" s="91">
        <v>23</v>
      </c>
      <c r="F17" s="91">
        <f t="shared" si="0"/>
        <v>690</v>
      </c>
      <c r="G17" s="99"/>
      <c r="H17" s="93"/>
      <c r="I17" s="93"/>
      <c r="J17" s="98"/>
      <c r="K17" s="98"/>
    </row>
    <row r="18" spans="1:11" s="34" customFormat="1">
      <c r="A18" s="92">
        <v>13</v>
      </c>
      <c r="B18" s="99" t="s">
        <v>178</v>
      </c>
      <c r="C18" s="90" t="s">
        <v>103</v>
      </c>
      <c r="D18" s="91">
        <v>10</v>
      </c>
      <c r="E18" s="91">
        <v>55</v>
      </c>
      <c r="F18" s="91">
        <f t="shared" si="0"/>
        <v>550</v>
      </c>
      <c r="G18" s="99" t="s">
        <v>183</v>
      </c>
      <c r="H18" s="93" t="s">
        <v>103</v>
      </c>
      <c r="I18" s="93">
        <v>10</v>
      </c>
      <c r="J18" s="98">
        <v>10.92</v>
      </c>
      <c r="K18" s="98">
        <f t="shared" si="1"/>
        <v>109.2</v>
      </c>
    </row>
    <row r="19" spans="1:11" s="34" customFormat="1" ht="27.6">
      <c r="A19" s="92">
        <v>14</v>
      </c>
      <c r="B19" s="99" t="s">
        <v>179</v>
      </c>
      <c r="C19" s="90" t="s">
        <v>103</v>
      </c>
      <c r="D19" s="91">
        <v>20</v>
      </c>
      <c r="E19" s="91">
        <v>23</v>
      </c>
      <c r="F19" s="91">
        <f t="shared" si="0"/>
        <v>460</v>
      </c>
      <c r="G19" s="99" t="s">
        <v>184</v>
      </c>
      <c r="H19" s="93" t="s">
        <v>80</v>
      </c>
      <c r="I19" s="93">
        <v>5</v>
      </c>
      <c r="J19" s="98">
        <v>190.17</v>
      </c>
      <c r="K19" s="98">
        <f t="shared" si="1"/>
        <v>950.84999999999991</v>
      </c>
    </row>
    <row r="20" spans="1:11" s="34" customFormat="1" ht="27.6">
      <c r="A20" s="92">
        <v>15</v>
      </c>
      <c r="B20" s="99" t="s">
        <v>180</v>
      </c>
      <c r="C20" s="59" t="s">
        <v>128</v>
      </c>
      <c r="D20" s="91">
        <v>5</v>
      </c>
      <c r="E20" s="91">
        <v>49</v>
      </c>
      <c r="F20" s="91">
        <f t="shared" si="0"/>
        <v>245</v>
      </c>
      <c r="G20" s="60"/>
      <c r="H20" s="57"/>
      <c r="I20" s="57"/>
      <c r="J20" s="57"/>
      <c r="K20" s="98"/>
    </row>
    <row r="21" spans="1:11" s="34" customFormat="1" ht="27.6">
      <c r="A21" s="92">
        <v>16</v>
      </c>
      <c r="B21" s="61" t="s">
        <v>181</v>
      </c>
      <c r="C21" s="59" t="s">
        <v>128</v>
      </c>
      <c r="D21" s="91">
        <v>5</v>
      </c>
      <c r="E21" s="91">
        <v>109</v>
      </c>
      <c r="F21" s="91">
        <f t="shared" si="0"/>
        <v>545</v>
      </c>
      <c r="G21" s="60" t="s">
        <v>185</v>
      </c>
      <c r="H21" s="57" t="s">
        <v>80</v>
      </c>
      <c r="I21" s="57">
        <v>2</v>
      </c>
      <c r="J21" s="57">
        <v>368.33</v>
      </c>
      <c r="K21" s="98">
        <f t="shared" si="1"/>
        <v>736.66</v>
      </c>
    </row>
    <row r="22" spans="1:11" s="34" customFormat="1">
      <c r="A22" s="92">
        <v>17</v>
      </c>
      <c r="B22" s="61"/>
      <c r="C22" s="59"/>
      <c r="D22" s="57"/>
      <c r="E22" s="56"/>
      <c r="F22" s="91"/>
      <c r="G22" s="60" t="s">
        <v>186</v>
      </c>
      <c r="H22" s="57" t="s">
        <v>80</v>
      </c>
      <c r="I22" s="57">
        <v>2</v>
      </c>
      <c r="J22" s="57">
        <v>156.66999999999999</v>
      </c>
      <c r="K22" s="98">
        <f t="shared" si="1"/>
        <v>313.33999999999997</v>
      </c>
    </row>
    <row r="23" spans="1:11" s="34" customFormat="1">
      <c r="A23" s="92">
        <v>18</v>
      </c>
      <c r="B23" s="61"/>
      <c r="C23" s="59"/>
      <c r="D23" s="57"/>
      <c r="E23" s="56"/>
      <c r="F23" s="91"/>
      <c r="G23" s="60" t="s">
        <v>187</v>
      </c>
      <c r="H23" s="57" t="s">
        <v>80</v>
      </c>
      <c r="I23" s="57">
        <v>4</v>
      </c>
      <c r="J23" s="57">
        <v>175</v>
      </c>
      <c r="K23" s="98">
        <f t="shared" si="1"/>
        <v>700</v>
      </c>
    </row>
    <row r="24" spans="1:11" s="34" customFormat="1">
      <c r="A24" s="92">
        <v>19</v>
      </c>
      <c r="B24" s="61" t="s">
        <v>182</v>
      </c>
      <c r="C24" s="59" t="s">
        <v>128</v>
      </c>
      <c r="D24" s="57">
        <v>5</v>
      </c>
      <c r="E24" s="56">
        <v>58</v>
      </c>
      <c r="F24" s="91">
        <f t="shared" si="0"/>
        <v>290</v>
      </c>
      <c r="G24" s="60" t="s">
        <v>188</v>
      </c>
      <c r="H24" s="57" t="s">
        <v>105</v>
      </c>
      <c r="I24" s="57">
        <v>5</v>
      </c>
      <c r="J24" s="57">
        <v>60</v>
      </c>
      <c r="K24" s="98">
        <f t="shared" si="1"/>
        <v>300</v>
      </c>
    </row>
    <row r="25" spans="1:11" s="34" customFormat="1">
      <c r="A25" s="92">
        <v>20</v>
      </c>
      <c r="B25" s="61"/>
      <c r="C25" s="59"/>
      <c r="D25" s="57"/>
      <c r="E25" s="56"/>
      <c r="F25" s="91"/>
      <c r="G25" s="88" t="s">
        <v>189</v>
      </c>
      <c r="H25" s="96" t="s">
        <v>81</v>
      </c>
      <c r="I25" s="96">
        <v>1</v>
      </c>
      <c r="J25" s="97">
        <v>38.58</v>
      </c>
      <c r="K25" s="98">
        <f t="shared" si="1"/>
        <v>38.58</v>
      </c>
    </row>
    <row r="26" spans="1:11" s="34" customFormat="1">
      <c r="A26" s="92">
        <v>21</v>
      </c>
      <c r="B26" s="61" t="s">
        <v>106</v>
      </c>
      <c r="C26" s="59" t="s">
        <v>80</v>
      </c>
      <c r="D26" s="57">
        <v>9</v>
      </c>
      <c r="E26" s="56">
        <v>250</v>
      </c>
      <c r="F26" s="91">
        <f t="shared" si="0"/>
        <v>2250</v>
      </c>
      <c r="G26" s="60" t="s">
        <v>159</v>
      </c>
      <c r="H26" s="57" t="s">
        <v>80</v>
      </c>
      <c r="I26" s="57">
        <v>27</v>
      </c>
      <c r="J26" s="57">
        <v>10.25</v>
      </c>
      <c r="K26" s="98">
        <f t="shared" si="1"/>
        <v>276.75</v>
      </c>
    </row>
    <row r="27" spans="1:11" s="34" customFormat="1">
      <c r="A27" s="92">
        <v>22</v>
      </c>
      <c r="B27" s="61" t="s">
        <v>107</v>
      </c>
      <c r="C27" s="59" t="s">
        <v>80</v>
      </c>
      <c r="D27" s="57">
        <v>3</v>
      </c>
      <c r="E27" s="56">
        <v>200</v>
      </c>
      <c r="F27" s="91">
        <f t="shared" si="0"/>
        <v>600</v>
      </c>
      <c r="G27" s="60" t="s">
        <v>159</v>
      </c>
      <c r="H27" s="57" t="s">
        <v>80</v>
      </c>
      <c r="I27" s="57">
        <v>6</v>
      </c>
      <c r="J27" s="57">
        <v>10.25</v>
      </c>
      <c r="K27" s="98">
        <f t="shared" si="1"/>
        <v>61.5</v>
      </c>
    </row>
    <row r="28" spans="1:11" s="34" customFormat="1" ht="27.6">
      <c r="A28" s="92">
        <v>23</v>
      </c>
      <c r="B28" s="61" t="s">
        <v>108</v>
      </c>
      <c r="C28" s="59" t="s">
        <v>80</v>
      </c>
      <c r="D28" s="57">
        <v>1</v>
      </c>
      <c r="E28" s="56">
        <v>250</v>
      </c>
      <c r="F28" s="91">
        <f t="shared" si="0"/>
        <v>250</v>
      </c>
      <c r="G28" s="60"/>
      <c r="H28" s="57"/>
      <c r="I28" s="57"/>
      <c r="J28" s="57"/>
      <c r="K28" s="98"/>
    </row>
    <row r="29" spans="1:11" s="34" customFormat="1">
      <c r="A29" s="92">
        <v>24</v>
      </c>
      <c r="B29" s="61" t="s">
        <v>109</v>
      </c>
      <c r="C29" s="59" t="s">
        <v>80</v>
      </c>
      <c r="D29" s="57">
        <v>5</v>
      </c>
      <c r="E29" s="56">
        <v>150</v>
      </c>
      <c r="F29" s="91">
        <f t="shared" si="0"/>
        <v>750</v>
      </c>
      <c r="G29" s="60"/>
      <c r="H29" s="57"/>
      <c r="I29" s="57"/>
      <c r="J29" s="57"/>
      <c r="K29" s="98"/>
    </row>
    <row r="30" spans="1:11" s="34" customFormat="1" ht="27.6">
      <c r="A30" s="92">
        <v>25</v>
      </c>
      <c r="B30" s="61" t="s">
        <v>110</v>
      </c>
      <c r="C30" s="59" t="s">
        <v>80</v>
      </c>
      <c r="D30" s="57">
        <v>1</v>
      </c>
      <c r="E30" s="56">
        <v>200</v>
      </c>
      <c r="F30" s="91">
        <f t="shared" si="0"/>
        <v>200</v>
      </c>
      <c r="G30" s="60" t="s">
        <v>159</v>
      </c>
      <c r="H30" s="57" t="s">
        <v>80</v>
      </c>
      <c r="I30" s="57">
        <v>2</v>
      </c>
      <c r="J30" s="57">
        <v>10.25</v>
      </c>
      <c r="K30" s="98">
        <f t="shared" si="1"/>
        <v>20.5</v>
      </c>
    </row>
    <row r="31" spans="1:11" s="34" customFormat="1">
      <c r="A31" s="92">
        <v>26</v>
      </c>
      <c r="B31" s="61" t="s">
        <v>131</v>
      </c>
      <c r="C31" s="59" t="s">
        <v>80</v>
      </c>
      <c r="D31" s="57">
        <v>1</v>
      </c>
      <c r="E31" s="56">
        <v>136</v>
      </c>
      <c r="F31" s="91">
        <f t="shared" si="0"/>
        <v>136</v>
      </c>
      <c r="G31" s="87"/>
      <c r="H31" s="96"/>
      <c r="I31" s="100"/>
      <c r="J31" s="101"/>
      <c r="K31" s="98"/>
    </row>
    <row r="32" spans="1:11" s="34" customFormat="1">
      <c r="A32" s="92">
        <v>27</v>
      </c>
      <c r="B32" s="61" t="s">
        <v>132</v>
      </c>
      <c r="C32" s="59" t="s">
        <v>80</v>
      </c>
      <c r="D32" s="57">
        <v>1</v>
      </c>
      <c r="E32" s="56">
        <v>238</v>
      </c>
      <c r="F32" s="91">
        <f t="shared" si="0"/>
        <v>238</v>
      </c>
      <c r="G32" s="87"/>
      <c r="H32" s="96"/>
      <c r="I32" s="100"/>
      <c r="J32" s="101"/>
      <c r="K32" s="98"/>
    </row>
    <row r="33" spans="1:11" s="34" customFormat="1">
      <c r="A33" s="92">
        <v>28</v>
      </c>
      <c r="B33" s="61" t="s">
        <v>130</v>
      </c>
      <c r="C33" s="59" t="s">
        <v>128</v>
      </c>
      <c r="D33" s="57">
        <v>37.770000000000003</v>
      </c>
      <c r="E33" s="56">
        <v>10.199999999999999</v>
      </c>
      <c r="F33" s="91">
        <f t="shared" si="0"/>
        <v>385.25400000000002</v>
      </c>
      <c r="G33" s="107"/>
      <c r="H33" s="104"/>
      <c r="I33" s="105"/>
      <c r="J33" s="106"/>
      <c r="K33" s="98"/>
    </row>
    <row r="34" spans="1:11" s="34" customFormat="1">
      <c r="A34" s="92">
        <v>29</v>
      </c>
      <c r="B34" s="61" t="s">
        <v>129</v>
      </c>
      <c r="C34" s="59" t="s">
        <v>128</v>
      </c>
      <c r="D34" s="57">
        <v>37.770000000000003</v>
      </c>
      <c r="E34" s="56">
        <v>28.9</v>
      </c>
      <c r="F34" s="91">
        <f t="shared" si="0"/>
        <v>1091.5530000000001</v>
      </c>
      <c r="G34" s="88" t="s">
        <v>115</v>
      </c>
      <c r="H34" s="57" t="s">
        <v>80</v>
      </c>
      <c r="I34" s="57">
        <v>2</v>
      </c>
      <c r="J34" s="57">
        <v>22.5</v>
      </c>
      <c r="K34" s="98">
        <f t="shared" si="1"/>
        <v>45</v>
      </c>
    </row>
    <row r="35" spans="1:11" s="34" customFormat="1">
      <c r="A35" s="92">
        <v>30</v>
      </c>
      <c r="B35" s="61" t="s">
        <v>134</v>
      </c>
      <c r="C35" s="59" t="s">
        <v>80</v>
      </c>
      <c r="D35" s="57">
        <v>16</v>
      </c>
      <c r="E35" s="56">
        <v>17</v>
      </c>
      <c r="F35" s="91">
        <f t="shared" si="0"/>
        <v>272</v>
      </c>
      <c r="G35" s="88"/>
      <c r="H35" s="57"/>
      <c r="I35" s="57"/>
      <c r="J35" s="57"/>
      <c r="K35" s="98"/>
    </row>
    <row r="36" spans="1:11" s="34" customFormat="1">
      <c r="A36" s="92">
        <v>31</v>
      </c>
      <c r="B36" s="61" t="s">
        <v>133</v>
      </c>
      <c r="C36" s="59" t="s">
        <v>80</v>
      </c>
      <c r="D36" s="57">
        <v>16</v>
      </c>
      <c r="E36" s="56">
        <v>68</v>
      </c>
      <c r="F36" s="91">
        <f t="shared" si="0"/>
        <v>1088</v>
      </c>
      <c r="G36" s="87"/>
      <c r="H36" s="96"/>
      <c r="I36" s="100"/>
      <c r="J36" s="101"/>
      <c r="K36" s="98"/>
    </row>
    <row r="37" spans="1:11" s="34" customFormat="1">
      <c r="A37" s="92">
        <v>32</v>
      </c>
      <c r="B37" s="61" t="s">
        <v>111</v>
      </c>
      <c r="C37" s="59" t="s">
        <v>82</v>
      </c>
      <c r="D37" s="57">
        <v>30</v>
      </c>
      <c r="E37" s="56">
        <v>31</v>
      </c>
      <c r="F37" s="91">
        <f t="shared" si="0"/>
        <v>930</v>
      </c>
      <c r="G37" s="88"/>
      <c r="H37" s="96"/>
      <c r="I37" s="96"/>
      <c r="J37" s="97"/>
      <c r="K37" s="98"/>
    </row>
    <row r="38" spans="1:11" s="34" customFormat="1" ht="27.6">
      <c r="A38" s="92">
        <v>33</v>
      </c>
      <c r="B38" s="61" t="s">
        <v>153</v>
      </c>
      <c r="C38" s="59" t="s">
        <v>82</v>
      </c>
      <c r="D38" s="57">
        <v>30</v>
      </c>
      <c r="E38" s="56">
        <v>65.45</v>
      </c>
      <c r="F38" s="91">
        <f t="shared" si="0"/>
        <v>1963.5</v>
      </c>
      <c r="G38" s="88" t="s">
        <v>113</v>
      </c>
      <c r="H38" s="57" t="s">
        <v>80</v>
      </c>
      <c r="I38" s="57">
        <v>1</v>
      </c>
      <c r="J38" s="57">
        <v>790.83</v>
      </c>
      <c r="K38" s="98">
        <f t="shared" si="1"/>
        <v>790.83</v>
      </c>
    </row>
    <row r="39" spans="1:11" s="34" customFormat="1">
      <c r="A39" s="92">
        <v>34</v>
      </c>
      <c r="B39" s="61"/>
      <c r="C39" s="59"/>
      <c r="D39" s="57"/>
      <c r="E39" s="56"/>
      <c r="F39" s="91">
        <f t="shared" si="0"/>
        <v>0</v>
      </c>
      <c r="G39" s="95" t="s">
        <v>104</v>
      </c>
      <c r="H39" s="96" t="s">
        <v>81</v>
      </c>
      <c r="I39" s="96">
        <v>1</v>
      </c>
      <c r="J39" s="97">
        <v>38.58</v>
      </c>
      <c r="K39" s="98">
        <f t="shared" si="1"/>
        <v>38.58</v>
      </c>
    </row>
    <row r="40" spans="1:11" s="34" customFormat="1" ht="27.6">
      <c r="A40" s="92">
        <v>35</v>
      </c>
      <c r="B40" s="61" t="s">
        <v>136</v>
      </c>
      <c r="C40" s="59" t="s">
        <v>82</v>
      </c>
      <c r="D40" s="57">
        <v>10.586</v>
      </c>
      <c r="E40" s="56">
        <v>51</v>
      </c>
      <c r="F40" s="91">
        <f t="shared" si="0"/>
        <v>539.88599999999997</v>
      </c>
      <c r="G40" s="94" t="s">
        <v>112</v>
      </c>
      <c r="H40" s="102" t="s">
        <v>81</v>
      </c>
      <c r="I40" s="96">
        <v>2.25</v>
      </c>
      <c r="J40" s="96">
        <v>447.24</v>
      </c>
      <c r="K40" s="98">
        <f t="shared" si="1"/>
        <v>1006.29</v>
      </c>
    </row>
    <row r="41" spans="1:11" s="34" customFormat="1">
      <c r="A41" s="92">
        <v>36</v>
      </c>
      <c r="B41" s="61"/>
      <c r="C41" s="59"/>
      <c r="D41" s="57"/>
      <c r="E41" s="56"/>
      <c r="F41" s="91">
        <f t="shared" si="0"/>
        <v>0</v>
      </c>
      <c r="G41" s="95" t="s">
        <v>104</v>
      </c>
      <c r="H41" s="96" t="s">
        <v>81</v>
      </c>
      <c r="I41" s="96">
        <v>20</v>
      </c>
      <c r="J41" s="97">
        <v>38.58</v>
      </c>
      <c r="K41" s="98">
        <f t="shared" si="1"/>
        <v>771.59999999999991</v>
      </c>
    </row>
    <row r="42" spans="1:11" s="34" customFormat="1" ht="27.6">
      <c r="A42" s="92">
        <v>37</v>
      </c>
      <c r="B42" s="61" t="s">
        <v>136</v>
      </c>
      <c r="C42" s="59" t="s">
        <v>82</v>
      </c>
      <c r="D42" s="57">
        <v>109.5</v>
      </c>
      <c r="E42" s="56">
        <v>51</v>
      </c>
      <c r="F42" s="91">
        <f t="shared" si="0"/>
        <v>5584.5</v>
      </c>
      <c r="G42" s="94" t="s">
        <v>135</v>
      </c>
      <c r="H42" s="102" t="s">
        <v>81</v>
      </c>
      <c r="I42" s="96">
        <v>3.19</v>
      </c>
      <c r="J42" s="96">
        <v>87.15</v>
      </c>
      <c r="K42" s="98">
        <f t="shared" si="1"/>
        <v>278.00850000000003</v>
      </c>
    </row>
    <row r="43" spans="1:11" s="34" customFormat="1">
      <c r="A43" s="92">
        <v>38</v>
      </c>
      <c r="B43" s="61"/>
      <c r="C43" s="59"/>
      <c r="D43" s="57"/>
      <c r="E43" s="56"/>
      <c r="F43" s="91">
        <f t="shared" si="0"/>
        <v>0</v>
      </c>
      <c r="G43" s="95" t="s">
        <v>104</v>
      </c>
      <c r="H43" s="96" t="s">
        <v>81</v>
      </c>
      <c r="I43" s="96">
        <v>20</v>
      </c>
      <c r="J43" s="97">
        <v>38.58</v>
      </c>
      <c r="K43" s="98">
        <f t="shared" si="1"/>
        <v>771.59999999999991</v>
      </c>
    </row>
    <row r="44" spans="1:11" s="34" customFormat="1">
      <c r="A44" s="92">
        <v>39</v>
      </c>
      <c r="B44" s="61" t="s">
        <v>137</v>
      </c>
      <c r="C44" s="59" t="s">
        <v>80</v>
      </c>
      <c r="D44" s="57">
        <v>6</v>
      </c>
      <c r="E44" s="56">
        <v>35</v>
      </c>
      <c r="F44" s="91">
        <f t="shared" si="0"/>
        <v>210</v>
      </c>
      <c r="G44" s="60"/>
      <c r="H44" s="57"/>
      <c r="I44" s="57"/>
      <c r="J44" s="57"/>
      <c r="K44" s="98"/>
    </row>
    <row r="45" spans="1:11" s="34" customFormat="1">
      <c r="A45" s="92">
        <v>40</v>
      </c>
      <c r="B45" s="61" t="s">
        <v>138</v>
      </c>
      <c r="C45" s="59" t="s">
        <v>80</v>
      </c>
      <c r="D45" s="57">
        <v>6</v>
      </c>
      <c r="E45" s="56">
        <v>170</v>
      </c>
      <c r="F45" s="91">
        <f t="shared" si="0"/>
        <v>1020</v>
      </c>
      <c r="G45" s="60" t="s">
        <v>190</v>
      </c>
      <c r="H45" s="57" t="s">
        <v>80</v>
      </c>
      <c r="I45" s="57">
        <v>6</v>
      </c>
      <c r="J45" s="57">
        <v>281.39999999999998</v>
      </c>
      <c r="K45" s="98">
        <f t="shared" ref="K45" si="2">J45*I45</f>
        <v>1688.3999999999999</v>
      </c>
    </row>
    <row r="46" spans="1:11" s="34" customFormat="1">
      <c r="A46" s="92">
        <v>41</v>
      </c>
      <c r="B46" s="61" t="s">
        <v>139</v>
      </c>
      <c r="C46" s="59" t="s">
        <v>82</v>
      </c>
      <c r="D46" s="57">
        <v>6</v>
      </c>
      <c r="E46" s="56">
        <v>44.2</v>
      </c>
      <c r="F46" s="91">
        <f t="shared" si="0"/>
        <v>265.20000000000005</v>
      </c>
      <c r="G46" s="60"/>
      <c r="H46" s="57"/>
      <c r="I46" s="57"/>
      <c r="J46" s="57"/>
      <c r="K46" s="98"/>
    </row>
    <row r="47" spans="1:11" s="34" customFormat="1">
      <c r="A47" s="92">
        <v>42</v>
      </c>
      <c r="B47" s="61" t="s">
        <v>140</v>
      </c>
      <c r="C47" s="59" t="s">
        <v>82</v>
      </c>
      <c r="D47" s="57">
        <v>6</v>
      </c>
      <c r="E47" s="56">
        <v>170</v>
      </c>
      <c r="F47" s="91">
        <f t="shared" si="0"/>
        <v>1020</v>
      </c>
      <c r="G47" s="60"/>
      <c r="H47" s="57"/>
      <c r="I47" s="57"/>
      <c r="J47" s="57"/>
      <c r="K47" s="98"/>
    </row>
    <row r="48" spans="1:11" s="34" customFormat="1">
      <c r="A48" s="92">
        <v>43</v>
      </c>
      <c r="B48" s="61" t="s">
        <v>141</v>
      </c>
      <c r="C48" s="59" t="s">
        <v>80</v>
      </c>
      <c r="D48" s="57">
        <v>3</v>
      </c>
      <c r="E48" s="56">
        <v>55.25</v>
      </c>
      <c r="F48" s="91">
        <f t="shared" si="0"/>
        <v>165.75</v>
      </c>
      <c r="G48" s="60"/>
      <c r="H48" s="57"/>
      <c r="I48" s="57"/>
      <c r="J48" s="57"/>
      <c r="K48" s="98"/>
    </row>
    <row r="49" spans="1:11" s="34" customFormat="1">
      <c r="A49" s="92">
        <v>44</v>
      </c>
      <c r="B49" s="61" t="s">
        <v>142</v>
      </c>
      <c r="C49" s="59" t="s">
        <v>80</v>
      </c>
      <c r="D49" s="57">
        <v>3</v>
      </c>
      <c r="E49" s="56">
        <v>80.75</v>
      </c>
      <c r="F49" s="91">
        <f t="shared" si="0"/>
        <v>242.25</v>
      </c>
      <c r="G49" s="60" t="s">
        <v>160</v>
      </c>
      <c r="H49" s="57" t="s">
        <v>80</v>
      </c>
      <c r="I49" s="57">
        <v>3</v>
      </c>
      <c r="J49" s="57">
        <v>127</v>
      </c>
      <c r="K49" s="98">
        <f t="shared" si="1"/>
        <v>381</v>
      </c>
    </row>
    <row r="50" spans="1:11" s="34" customFormat="1" ht="27.6">
      <c r="A50" s="92">
        <v>45</v>
      </c>
      <c r="B50" s="61" t="s">
        <v>116</v>
      </c>
      <c r="C50" s="59" t="s">
        <v>80</v>
      </c>
      <c r="D50" s="57">
        <v>1</v>
      </c>
      <c r="E50" s="56">
        <v>178</v>
      </c>
      <c r="F50" s="91">
        <f t="shared" si="0"/>
        <v>178</v>
      </c>
      <c r="G50" s="58" t="s">
        <v>161</v>
      </c>
      <c r="H50" s="57" t="s">
        <v>80</v>
      </c>
      <c r="I50" s="57">
        <v>1</v>
      </c>
      <c r="J50" s="57">
        <v>201</v>
      </c>
      <c r="K50" s="98">
        <f t="shared" si="1"/>
        <v>201</v>
      </c>
    </row>
    <row r="51" spans="1:11" s="34" customFormat="1">
      <c r="A51" s="92">
        <v>46</v>
      </c>
      <c r="B51" s="61"/>
      <c r="C51" s="59"/>
      <c r="D51" s="57"/>
      <c r="E51" s="56"/>
      <c r="F51" s="91"/>
      <c r="G51" s="60" t="s">
        <v>114</v>
      </c>
      <c r="H51" s="57" t="s">
        <v>80</v>
      </c>
      <c r="I51" s="57">
        <v>1</v>
      </c>
      <c r="J51" s="57">
        <v>110</v>
      </c>
      <c r="K51" s="98">
        <f t="shared" si="1"/>
        <v>110</v>
      </c>
    </row>
    <row r="52" spans="1:11" s="34" customFormat="1">
      <c r="A52" s="92">
        <v>47</v>
      </c>
      <c r="B52" s="61"/>
      <c r="C52" s="59"/>
      <c r="D52" s="57"/>
      <c r="E52" s="56"/>
      <c r="F52" s="91"/>
      <c r="G52" s="60" t="s">
        <v>175</v>
      </c>
      <c r="H52" s="57" t="s">
        <v>80</v>
      </c>
      <c r="I52" s="57">
        <v>1</v>
      </c>
      <c r="J52" s="57">
        <v>1000</v>
      </c>
      <c r="K52" s="98">
        <f t="shared" si="1"/>
        <v>1000</v>
      </c>
    </row>
    <row r="53" spans="1:11" s="34" customFormat="1">
      <c r="A53" s="92">
        <v>48</v>
      </c>
      <c r="B53" s="61" t="s">
        <v>191</v>
      </c>
      <c r="C53" s="59" t="s">
        <v>80</v>
      </c>
      <c r="D53" s="57">
        <v>1</v>
      </c>
      <c r="E53" s="56">
        <v>112</v>
      </c>
      <c r="F53" s="91">
        <f t="shared" ref="F53" si="3">D53*E53</f>
        <v>112</v>
      </c>
      <c r="G53" s="60" t="s">
        <v>192</v>
      </c>
      <c r="H53" s="57" t="s">
        <v>80</v>
      </c>
      <c r="I53" s="57">
        <v>1</v>
      </c>
      <c r="J53" s="57">
        <v>672</v>
      </c>
      <c r="K53" s="98">
        <f t="shared" si="1"/>
        <v>672</v>
      </c>
    </row>
    <row r="54" spans="1:11" s="34" customFormat="1">
      <c r="A54" s="92">
        <v>49</v>
      </c>
      <c r="B54" s="61" t="s">
        <v>143</v>
      </c>
      <c r="C54" s="59" t="s">
        <v>80</v>
      </c>
      <c r="D54" s="57">
        <v>1</v>
      </c>
      <c r="E54" s="56">
        <v>595</v>
      </c>
      <c r="F54" s="91">
        <f t="shared" si="0"/>
        <v>595</v>
      </c>
      <c r="G54" s="60"/>
      <c r="H54" s="57"/>
      <c r="I54" s="57"/>
      <c r="J54" s="57"/>
      <c r="K54" s="98">
        <f t="shared" si="1"/>
        <v>0</v>
      </c>
    </row>
    <row r="55" spans="1:11" s="34" customFormat="1">
      <c r="A55" s="92">
        <v>50</v>
      </c>
      <c r="B55" s="61" t="s">
        <v>117</v>
      </c>
      <c r="C55" s="59" t="s">
        <v>80</v>
      </c>
      <c r="D55" s="57">
        <v>1</v>
      </c>
      <c r="E55" s="56">
        <v>297</v>
      </c>
      <c r="F55" s="91">
        <f t="shared" si="0"/>
        <v>297</v>
      </c>
      <c r="G55" s="60" t="s">
        <v>162</v>
      </c>
      <c r="H55" s="57" t="s">
        <v>80</v>
      </c>
      <c r="I55" s="57">
        <v>1</v>
      </c>
      <c r="J55" s="57">
        <v>1400</v>
      </c>
      <c r="K55" s="98">
        <f t="shared" si="1"/>
        <v>1400</v>
      </c>
    </row>
    <row r="56" spans="1:11" s="34" customFormat="1">
      <c r="A56" s="92">
        <v>51</v>
      </c>
      <c r="B56" s="61" t="s">
        <v>118</v>
      </c>
      <c r="C56" s="59" t="s">
        <v>80</v>
      </c>
      <c r="D56" s="57">
        <v>1</v>
      </c>
      <c r="E56" s="56">
        <v>80.75</v>
      </c>
      <c r="F56" s="91">
        <f t="shared" si="0"/>
        <v>80.75</v>
      </c>
      <c r="G56" s="89" t="s">
        <v>160</v>
      </c>
      <c r="H56" s="57" t="s">
        <v>80</v>
      </c>
      <c r="I56" s="57">
        <v>1</v>
      </c>
      <c r="J56" s="57">
        <v>110</v>
      </c>
      <c r="K56" s="98">
        <f t="shared" si="1"/>
        <v>110</v>
      </c>
    </row>
    <row r="57" spans="1:11" s="34" customFormat="1">
      <c r="A57" s="92">
        <v>52</v>
      </c>
      <c r="B57" s="61" t="s">
        <v>144</v>
      </c>
      <c r="C57" s="59" t="s">
        <v>82</v>
      </c>
      <c r="D57" s="57">
        <v>0.56399999999999995</v>
      </c>
      <c r="E57" s="56">
        <v>41</v>
      </c>
      <c r="F57" s="91">
        <f t="shared" si="0"/>
        <v>23.123999999999999</v>
      </c>
      <c r="G57" s="60"/>
      <c r="H57" s="57"/>
      <c r="I57" s="57"/>
      <c r="J57" s="57"/>
      <c r="K57" s="98">
        <f t="shared" si="1"/>
        <v>0</v>
      </c>
    </row>
    <row r="58" spans="1:11" s="34" customFormat="1" ht="27.6">
      <c r="A58" s="92">
        <v>53</v>
      </c>
      <c r="B58" s="61" t="s">
        <v>145</v>
      </c>
      <c r="C58" s="59" t="s">
        <v>82</v>
      </c>
      <c r="D58" s="57">
        <v>0.56399999999999995</v>
      </c>
      <c r="E58" s="56">
        <v>210</v>
      </c>
      <c r="F58" s="91">
        <f t="shared" si="0"/>
        <v>118.43999999999998</v>
      </c>
      <c r="G58" s="60" t="s">
        <v>163</v>
      </c>
      <c r="H58" s="57" t="s">
        <v>119</v>
      </c>
      <c r="I58" s="57">
        <v>0.56000000000000005</v>
      </c>
      <c r="J58" s="57">
        <v>513.9</v>
      </c>
      <c r="K58" s="98">
        <f t="shared" si="1"/>
        <v>287.78399999999999</v>
      </c>
    </row>
    <row r="59" spans="1:11" s="34" customFormat="1" ht="27.6">
      <c r="A59" s="92">
        <v>54</v>
      </c>
      <c r="B59" s="61"/>
      <c r="C59" s="59"/>
      <c r="D59" s="57"/>
      <c r="E59" s="56"/>
      <c r="F59" s="91">
        <f t="shared" si="0"/>
        <v>0</v>
      </c>
      <c r="G59" s="58" t="s">
        <v>146</v>
      </c>
      <c r="H59" s="57" t="s">
        <v>80</v>
      </c>
      <c r="I59" s="57">
        <v>1</v>
      </c>
      <c r="J59" s="57">
        <v>70.83</v>
      </c>
      <c r="K59" s="98">
        <f t="shared" si="1"/>
        <v>70.83</v>
      </c>
    </row>
    <row r="60" spans="1:11" s="34" customFormat="1">
      <c r="A60" s="92">
        <v>55</v>
      </c>
      <c r="B60" s="61" t="s">
        <v>147</v>
      </c>
      <c r="C60" s="59" t="s">
        <v>103</v>
      </c>
      <c r="D60" s="57">
        <v>6.5</v>
      </c>
      <c r="E60" s="56">
        <v>10</v>
      </c>
      <c r="F60" s="91">
        <f t="shared" si="0"/>
        <v>65</v>
      </c>
      <c r="G60" s="60"/>
      <c r="H60" s="57"/>
      <c r="I60" s="57"/>
      <c r="J60" s="57"/>
      <c r="K60" s="98"/>
    </row>
    <row r="61" spans="1:11" s="34" customFormat="1">
      <c r="A61" s="92">
        <v>56</v>
      </c>
      <c r="B61" s="61" t="s">
        <v>148</v>
      </c>
      <c r="C61" s="59" t="s">
        <v>103</v>
      </c>
      <c r="D61" s="57">
        <v>13</v>
      </c>
      <c r="E61" s="56">
        <v>26.25</v>
      </c>
      <c r="F61" s="91">
        <f t="shared" si="0"/>
        <v>341.25</v>
      </c>
      <c r="G61" s="58"/>
      <c r="H61" s="57"/>
      <c r="I61" s="57"/>
      <c r="J61" s="57"/>
      <c r="K61" s="98"/>
    </row>
    <row r="62" spans="1:11" s="34" customFormat="1" ht="27.6">
      <c r="A62" s="92">
        <v>57</v>
      </c>
      <c r="B62" s="61" t="s">
        <v>149</v>
      </c>
      <c r="C62" s="59" t="s">
        <v>103</v>
      </c>
      <c r="D62" s="57">
        <v>13</v>
      </c>
      <c r="E62" s="56">
        <v>59</v>
      </c>
      <c r="F62" s="91">
        <f t="shared" si="0"/>
        <v>767</v>
      </c>
      <c r="G62" s="58" t="s">
        <v>120</v>
      </c>
      <c r="H62" s="57" t="s">
        <v>103</v>
      </c>
      <c r="I62" s="57">
        <v>13</v>
      </c>
      <c r="J62" s="57">
        <v>72.5</v>
      </c>
      <c r="K62" s="98">
        <f t="shared" si="1"/>
        <v>942.5</v>
      </c>
    </row>
    <row r="63" spans="1:11" s="34" customFormat="1">
      <c r="A63" s="92">
        <v>58</v>
      </c>
      <c r="B63" s="61" t="s">
        <v>150</v>
      </c>
      <c r="C63" s="59" t="s">
        <v>80</v>
      </c>
      <c r="D63" s="57">
        <v>1</v>
      </c>
      <c r="E63" s="56">
        <v>17</v>
      </c>
      <c r="F63" s="91">
        <f t="shared" si="0"/>
        <v>17</v>
      </c>
      <c r="G63" s="60"/>
      <c r="H63" s="57"/>
      <c r="I63" s="57"/>
      <c r="J63" s="57"/>
      <c r="K63" s="98">
        <f t="shared" si="1"/>
        <v>0</v>
      </c>
    </row>
    <row r="64" spans="1:11" s="34" customFormat="1">
      <c r="A64" s="92">
        <v>59</v>
      </c>
      <c r="B64" s="61" t="s">
        <v>151</v>
      </c>
      <c r="C64" s="59" t="s">
        <v>80</v>
      </c>
      <c r="D64" s="57">
        <v>1</v>
      </c>
      <c r="E64" s="56">
        <v>52</v>
      </c>
      <c r="F64" s="91">
        <f t="shared" si="0"/>
        <v>52</v>
      </c>
      <c r="G64" s="60" t="s">
        <v>164</v>
      </c>
      <c r="H64" s="57" t="s">
        <v>80</v>
      </c>
      <c r="I64" s="57">
        <v>1</v>
      </c>
      <c r="J64" s="57">
        <v>441.67</v>
      </c>
      <c r="K64" s="98">
        <f t="shared" si="1"/>
        <v>441.67</v>
      </c>
    </row>
    <row r="65" spans="1:14" s="34" customFormat="1">
      <c r="A65" s="92">
        <v>60</v>
      </c>
      <c r="B65" s="61" t="s">
        <v>121</v>
      </c>
      <c r="C65" s="59" t="s">
        <v>122</v>
      </c>
      <c r="D65" s="57">
        <v>1</v>
      </c>
      <c r="E65" s="56">
        <v>150</v>
      </c>
      <c r="F65" s="91">
        <f t="shared" si="0"/>
        <v>150</v>
      </c>
      <c r="G65" s="60"/>
      <c r="H65" s="57"/>
      <c r="I65" s="57"/>
      <c r="J65" s="57"/>
      <c r="K65" s="98"/>
    </row>
    <row r="66" spans="1:14" s="34" customFormat="1" ht="27.6">
      <c r="A66" s="92">
        <v>61</v>
      </c>
      <c r="B66" s="61" t="s">
        <v>174</v>
      </c>
      <c r="C66" s="59" t="s">
        <v>122</v>
      </c>
      <c r="D66" s="57">
        <v>1</v>
      </c>
      <c r="E66" s="56">
        <v>200</v>
      </c>
      <c r="F66" s="91">
        <f t="shared" si="0"/>
        <v>200</v>
      </c>
      <c r="G66" s="60"/>
      <c r="H66" s="57"/>
      <c r="I66" s="57"/>
      <c r="J66" s="57"/>
      <c r="K66" s="98"/>
    </row>
    <row r="67" spans="1:14" s="34" customFormat="1" ht="27.6">
      <c r="A67" s="92">
        <v>62</v>
      </c>
      <c r="B67" s="61" t="s">
        <v>123</v>
      </c>
      <c r="C67" s="59" t="s">
        <v>122</v>
      </c>
      <c r="D67" s="57">
        <v>1</v>
      </c>
      <c r="E67" s="56">
        <v>125</v>
      </c>
      <c r="F67" s="91">
        <f t="shared" si="0"/>
        <v>125</v>
      </c>
      <c r="G67" s="60"/>
      <c r="H67" s="57"/>
      <c r="I67" s="57"/>
      <c r="J67" s="57"/>
      <c r="K67" s="98"/>
    </row>
    <row r="68" spans="1:14" s="34" customFormat="1">
      <c r="A68" s="92">
        <v>63</v>
      </c>
      <c r="B68" s="61" t="s">
        <v>125</v>
      </c>
      <c r="C68" s="59" t="s">
        <v>122</v>
      </c>
      <c r="D68" s="57">
        <v>1</v>
      </c>
      <c r="E68" s="56">
        <v>60</v>
      </c>
      <c r="F68" s="91">
        <f t="shared" si="0"/>
        <v>60</v>
      </c>
      <c r="G68" s="60"/>
      <c r="H68" s="57"/>
      <c r="I68" s="57"/>
      <c r="J68" s="57"/>
      <c r="K68" s="98"/>
    </row>
    <row r="69" spans="1:14" s="34" customFormat="1">
      <c r="A69" s="92">
        <v>64</v>
      </c>
      <c r="B69" s="61" t="s">
        <v>152</v>
      </c>
      <c r="C69" s="59" t="s">
        <v>82</v>
      </c>
      <c r="D69" s="57">
        <v>2.5</v>
      </c>
      <c r="E69" s="56">
        <v>31</v>
      </c>
      <c r="F69" s="91">
        <f t="shared" si="0"/>
        <v>77.5</v>
      </c>
      <c r="G69" s="60"/>
      <c r="H69" s="57"/>
      <c r="I69" s="57"/>
      <c r="J69" s="57"/>
      <c r="K69" s="98"/>
    </row>
    <row r="70" spans="1:14" s="34" customFormat="1" ht="41.4">
      <c r="A70" s="92">
        <v>65</v>
      </c>
      <c r="B70" s="61" t="s">
        <v>124</v>
      </c>
      <c r="C70" s="59" t="s">
        <v>82</v>
      </c>
      <c r="D70" s="57">
        <v>2.5</v>
      </c>
      <c r="E70" s="56">
        <v>74</v>
      </c>
      <c r="F70" s="91">
        <f t="shared" si="0"/>
        <v>185</v>
      </c>
      <c r="G70" s="58" t="s">
        <v>165</v>
      </c>
      <c r="H70" s="57" t="s">
        <v>80</v>
      </c>
      <c r="I70" s="57">
        <v>2</v>
      </c>
      <c r="J70" s="57">
        <v>94.17</v>
      </c>
      <c r="K70" s="98">
        <f t="shared" si="1"/>
        <v>188.34</v>
      </c>
    </row>
    <row r="71" spans="1:14" s="34" customFormat="1">
      <c r="A71" s="92">
        <v>66</v>
      </c>
      <c r="B71" s="61" t="s">
        <v>154</v>
      </c>
      <c r="C71" s="59" t="s">
        <v>103</v>
      </c>
      <c r="D71" s="57">
        <v>5.2</v>
      </c>
      <c r="E71" s="56">
        <v>58</v>
      </c>
      <c r="F71" s="91">
        <f t="shared" si="0"/>
        <v>301.60000000000002</v>
      </c>
      <c r="G71" s="58" t="s">
        <v>166</v>
      </c>
      <c r="H71" s="57" t="s">
        <v>80</v>
      </c>
      <c r="I71" s="57">
        <v>1</v>
      </c>
      <c r="J71" s="57">
        <v>34.67</v>
      </c>
      <c r="K71" s="98">
        <f t="shared" si="1"/>
        <v>34.67</v>
      </c>
    </row>
    <row r="72" spans="1:14" s="34" customFormat="1" ht="27.6">
      <c r="A72" s="92">
        <v>67</v>
      </c>
      <c r="B72" s="61" t="s">
        <v>126</v>
      </c>
      <c r="C72" s="59" t="s">
        <v>80</v>
      </c>
      <c r="D72" s="57">
        <v>2</v>
      </c>
      <c r="E72" s="56">
        <v>100</v>
      </c>
      <c r="F72" s="91">
        <f t="shared" si="0"/>
        <v>200</v>
      </c>
      <c r="G72" s="60" t="s">
        <v>127</v>
      </c>
      <c r="H72" s="57" t="s">
        <v>80</v>
      </c>
      <c r="I72" s="57">
        <v>2</v>
      </c>
      <c r="J72" s="57">
        <v>250</v>
      </c>
      <c r="K72" s="98">
        <f t="shared" si="1"/>
        <v>500</v>
      </c>
    </row>
    <row r="73" spans="1:14" s="34" customFormat="1">
      <c r="A73" s="92">
        <v>68</v>
      </c>
      <c r="B73" s="61" t="s">
        <v>155</v>
      </c>
      <c r="C73" s="59" t="s">
        <v>82</v>
      </c>
      <c r="D73" s="57">
        <v>128.19999999999999</v>
      </c>
      <c r="E73" s="56">
        <v>23</v>
      </c>
      <c r="F73" s="91">
        <f t="shared" si="0"/>
        <v>2948.6</v>
      </c>
      <c r="G73" s="57"/>
      <c r="H73" s="57"/>
      <c r="I73" s="57"/>
      <c r="J73" s="57"/>
      <c r="K73" s="91"/>
    </row>
    <row r="74" spans="1:14" ht="27.6">
      <c r="A74" s="63"/>
      <c r="B74" s="22" t="s">
        <v>86</v>
      </c>
      <c r="C74" s="23"/>
      <c r="D74" s="24"/>
      <c r="E74" s="24"/>
      <c r="F74" s="24">
        <f>SUM(F6:F73)</f>
        <v>47493.156999999999</v>
      </c>
      <c r="G74" s="27" t="s">
        <v>92</v>
      </c>
      <c r="H74" s="25"/>
      <c r="I74" s="26"/>
      <c r="J74" s="64"/>
      <c r="K74" s="62">
        <f>SUM(K6:K73)</f>
        <v>19079.642499999998</v>
      </c>
    </row>
    <row r="75" spans="1:14">
      <c r="A75" s="63"/>
      <c r="B75" s="40"/>
      <c r="C75" s="41"/>
      <c r="D75" s="44"/>
      <c r="E75" s="45"/>
      <c r="F75" s="46"/>
      <c r="G75" s="47" t="s">
        <v>91</v>
      </c>
      <c r="H75" s="48">
        <v>0.03</v>
      </c>
      <c r="I75" s="42"/>
      <c r="J75" s="42"/>
      <c r="K75" s="43">
        <f>K74*H75</f>
        <v>572.38927499999988</v>
      </c>
    </row>
    <row r="76" spans="1:14">
      <c r="A76" s="35"/>
      <c r="B76" s="47"/>
      <c r="C76" s="49"/>
      <c r="D76" s="50"/>
      <c r="E76" s="51"/>
      <c r="F76" s="46"/>
      <c r="G76" s="52" t="s">
        <v>85</v>
      </c>
      <c r="H76" s="41"/>
      <c r="I76" s="42"/>
      <c r="J76" s="42"/>
      <c r="K76" s="43">
        <f>K74+K75</f>
        <v>19652.031774999999</v>
      </c>
      <c r="M76" s="36"/>
    </row>
    <row r="77" spans="1:14">
      <c r="A77" s="35"/>
      <c r="B77" s="52" t="s">
        <v>84</v>
      </c>
      <c r="C77" s="53"/>
      <c r="D77" s="44"/>
      <c r="E77" s="45"/>
      <c r="F77" s="46">
        <f>F74</f>
        <v>47493.156999999999</v>
      </c>
      <c r="G77" s="52" t="s">
        <v>93</v>
      </c>
      <c r="H77" s="53"/>
      <c r="I77" s="42"/>
      <c r="J77" s="42"/>
      <c r="K77" s="43">
        <f>F77+K76</f>
        <v>67145.188775000002</v>
      </c>
      <c r="M77" s="36"/>
    </row>
    <row r="78" spans="1:14">
      <c r="A78" s="35"/>
      <c r="B78" s="54"/>
      <c r="C78" s="53"/>
      <c r="D78" s="54"/>
      <c r="E78" s="55"/>
      <c r="F78" s="54"/>
      <c r="G78" s="52" t="s">
        <v>94</v>
      </c>
      <c r="H78" s="53"/>
      <c r="I78" s="42"/>
      <c r="J78" s="42"/>
      <c r="K78" s="43">
        <f>K79/6</f>
        <v>13429.037754999999</v>
      </c>
      <c r="N78" s="36"/>
    </row>
    <row r="79" spans="1:14">
      <c r="A79" s="35"/>
      <c r="B79" s="54"/>
      <c r="C79" s="53"/>
      <c r="D79" s="54"/>
      <c r="E79" s="55"/>
      <c r="F79" s="54"/>
      <c r="G79" s="52" t="s">
        <v>96</v>
      </c>
      <c r="H79" s="53"/>
      <c r="I79" s="42"/>
      <c r="J79" s="42"/>
      <c r="K79" s="43">
        <f>K77*1.2</f>
        <v>80574.22653</v>
      </c>
      <c r="N79" s="69"/>
    </row>
    <row r="81" spans="1:13" s="39" customFormat="1">
      <c r="A81" s="71"/>
      <c r="B81" s="72"/>
      <c r="C81" s="72"/>
      <c r="D81" s="72"/>
      <c r="E81" s="72"/>
      <c r="F81" s="72"/>
      <c r="G81" s="73"/>
      <c r="H81" s="71"/>
      <c r="I81" s="71"/>
      <c r="J81" s="74"/>
      <c r="K81" s="75"/>
    </row>
    <row r="82" spans="1:13" s="39" customFormat="1">
      <c r="A82" s="71"/>
      <c r="B82" s="76"/>
      <c r="C82" s="77"/>
      <c r="D82" s="77"/>
      <c r="E82" s="78"/>
      <c r="F82" s="78"/>
      <c r="G82" s="79"/>
      <c r="H82" s="71"/>
      <c r="I82" s="71"/>
      <c r="J82" s="71"/>
      <c r="K82" s="80"/>
    </row>
    <row r="83" spans="1:13" s="39" customFormat="1">
      <c r="A83" s="71"/>
      <c r="B83" s="76"/>
      <c r="C83" s="77"/>
      <c r="D83" s="77"/>
      <c r="E83" s="78"/>
      <c r="F83" s="78"/>
      <c r="G83" s="79"/>
      <c r="H83" s="71"/>
      <c r="I83" s="71"/>
      <c r="J83" s="71"/>
      <c r="K83" s="71"/>
    </row>
    <row r="84" spans="1:13" s="39" customFormat="1">
      <c r="A84" s="71"/>
      <c r="B84" s="76"/>
      <c r="C84" s="77"/>
      <c r="D84" s="77"/>
      <c r="E84" s="78"/>
      <c r="F84" s="78"/>
      <c r="G84" s="79"/>
      <c r="H84" s="71"/>
      <c r="I84" s="71"/>
      <c r="J84" s="71"/>
      <c r="K84" s="80"/>
    </row>
    <row r="85" spans="1:13" s="39" customFormat="1">
      <c r="A85" s="71"/>
      <c r="B85" s="76"/>
      <c r="C85" s="77"/>
      <c r="D85" s="77"/>
      <c r="E85" s="78"/>
      <c r="F85" s="78"/>
      <c r="G85" s="79"/>
      <c r="H85" s="71"/>
      <c r="I85" s="71"/>
      <c r="J85" s="65"/>
      <c r="K85" s="80"/>
    </row>
    <row r="86" spans="1:13" s="39" customFormat="1">
      <c r="A86" s="71"/>
      <c r="B86" s="76"/>
      <c r="C86" s="77"/>
      <c r="D86" s="77"/>
      <c r="E86" s="78"/>
      <c r="F86" s="78"/>
      <c r="G86" s="79"/>
      <c r="H86" s="71"/>
      <c r="I86" s="71"/>
      <c r="J86" s="71"/>
      <c r="K86" s="71"/>
      <c r="M86" s="66"/>
    </row>
    <row r="87" spans="1:13" s="39" customFormat="1">
      <c r="A87" s="71"/>
      <c r="B87" s="81"/>
      <c r="C87" s="82"/>
      <c r="D87" s="78"/>
      <c r="E87" s="78"/>
      <c r="F87" s="78"/>
      <c r="G87" s="73"/>
      <c r="H87" s="71"/>
      <c r="I87" s="71"/>
      <c r="J87" s="71"/>
      <c r="K87" s="83"/>
      <c r="M87" s="67"/>
    </row>
    <row r="88" spans="1:13" s="39" customFormat="1">
      <c r="A88" s="71"/>
      <c r="B88" s="81"/>
      <c r="C88" s="84"/>
      <c r="D88" s="85"/>
      <c r="E88" s="85"/>
      <c r="F88" s="85"/>
      <c r="G88" s="86"/>
      <c r="H88" s="71"/>
      <c r="I88" s="71"/>
      <c r="J88" s="71"/>
      <c r="K88" s="71"/>
    </row>
    <row r="89" spans="1:13" s="39" customFormat="1">
      <c r="A89" s="71"/>
      <c r="B89" s="76"/>
      <c r="C89" s="77"/>
      <c r="D89" s="77"/>
      <c r="E89" s="77"/>
      <c r="F89" s="77"/>
      <c r="G89" s="79"/>
      <c r="H89" s="71"/>
      <c r="I89" s="71"/>
      <c r="J89" s="71"/>
      <c r="K89" s="71"/>
    </row>
    <row r="90" spans="1:13" s="39" customFormat="1">
      <c r="A90" s="68"/>
    </row>
    <row r="91" spans="1:13" s="39" customFormat="1">
      <c r="A91" s="68"/>
    </row>
    <row r="92" spans="1:13" s="39" customFormat="1">
      <c r="A92" s="68"/>
    </row>
    <row r="93" spans="1:13" s="39" customFormat="1">
      <c r="A93" s="68"/>
    </row>
  </sheetData>
  <protectedRanges>
    <protectedRange sqref="J22" name="Range1_4_1_1_1_2_1_1"/>
  </protectedRanges>
  <autoFilter ref="A5:I79"/>
  <dataConsolidate/>
  <mergeCells count="3">
    <mergeCell ref="A2:I2"/>
    <mergeCell ref="A1:J1"/>
    <mergeCell ref="A3:K4"/>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2023-08-18T07:22:26Z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